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10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table+xml" PartName="/xl/tables/table11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8.xml"/>
  <Override ContentType="application/vnd.openxmlformats-officedocument.drawingml.chart+xml" PartName="/xl/charts/chart13.xml"/>
  <Override ContentType="application/vnd.openxmlformats-officedocument.drawingml.chart+xml" PartName="/xl/charts/chart2.xml"/>
  <Override ContentType="application/vnd.openxmlformats-officedocument.drawingml.chart+xml" PartName="/xl/charts/chart22.xml"/>
  <Override ContentType="application/vnd.openxmlformats-officedocument.drawingml.chart+xml" PartName="/xl/charts/chart8.xml"/>
  <Override ContentType="application/vnd.openxmlformats-officedocument.drawingml.chart+xml" PartName="/xl/charts/chart17.xml"/>
  <Override ContentType="application/vnd.openxmlformats-officedocument.drawingml.chart+xml" PartName="/xl/charts/chart25.xml"/>
  <Override ContentType="application/vnd.openxmlformats-officedocument.drawingml.chart+xml" PartName="/xl/charts/chart12.xml"/>
  <Override ContentType="application/vnd.openxmlformats-officedocument.drawingml.chart+xml" PartName="/xl/charts/chart21.xml"/>
  <Override ContentType="application/vnd.openxmlformats-officedocument.drawingml.chart+xml" PartName="/xl/charts/chart3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4.xml"/>
  <Override ContentType="application/vnd.openxmlformats-officedocument.drawingml.chart+xml" PartName="/xl/charts/chart20.xml"/>
  <Override ContentType="application/vnd.openxmlformats-officedocument.drawingml.chart+xml" PartName="/xl/charts/chart24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15.xml"/>
  <Override ContentType="application/vnd.openxmlformats-officedocument.drawingml.chart+xml" PartName="/xl/charts/chart9.xml"/>
  <Override ContentType="application/vnd.openxmlformats-officedocument.drawingml.chart+xml" PartName="/xl/charts/chart19.xml"/>
  <Override ContentType="application/vnd.openxmlformats-officedocument.drawingml.chart+xml" PartName="/xl/charts/chart5.xml"/>
  <Override ContentType="application/vnd.openxmlformats-officedocument.drawingml.chart+xml" PartName="/xl/charts/chart2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Tickets-Transactions" sheetId="1" r:id="rId4"/>
    <sheet state="hidden" name="Payer- Component" sheetId="2" r:id="rId5"/>
    <sheet state="hidden" name="Payee- Component" sheetId="3" r:id="rId6"/>
    <sheet state="hidden" name="Sheet5" sheetId="4" r:id="rId7"/>
    <sheet state="hidden" name="SLA AVG Sev by QTR" sheetId="5" r:id="rId8"/>
    <sheet state="hidden" name="CSAT" sheetId="6" r:id="rId9"/>
    <sheet state="hidden" name="Created-Solved by QTR" sheetId="7" r:id="rId10"/>
    <sheet state="hidden" name="AVG Response Time" sheetId="8" r:id="rId11"/>
    <sheet state="hidden" name="CSAT by QTR" sheetId="9" r:id="rId12"/>
    <sheet state="hidden" name="PayerPayee" sheetId="10" r:id="rId13"/>
    <sheet state="hidden" name="Week Numbers" sheetId="11" r:id="rId14"/>
    <sheet state="hidden" name="Sheet2" sheetId="12" r:id="rId15"/>
    <sheet state="visible" name="AVG Times" sheetId="13" r:id="rId16"/>
    <sheet state="visible" name="Historical CSAT (Week)" sheetId="14" r:id="rId17"/>
    <sheet state="visible" name="Historical CSAT (Month)" sheetId="15" r:id="rId18"/>
    <sheet state="visible" name="Created-Solved-Backlog by Week" sheetId="16" r:id="rId19"/>
    <sheet state="visible" name="1. Weekly Presentation; Back..." sheetId="17" r:id="rId20"/>
    <sheet state="visible" name="Full Resolution Time by Week" sheetId="18" r:id="rId21"/>
    <sheet state="visible" name="Linked to JIRA" sheetId="19" r:id="rId22"/>
    <sheet state="hidden" name=" &quot;Components&quot; Vs. JIRA" sheetId="20" r:id="rId23"/>
    <sheet state="visible" name="Sheet1" sheetId="21" r:id="rId24"/>
  </sheets>
  <definedNames/>
  <calcPr/>
  <extLst>
    <ext uri="GoogleSheetsCustomDataVersion1">
      <go:sheetsCustomData xmlns:go="http://customooxmlschemas.google.com/" r:id="rId25" roundtripDataSignature="AMtx7miJISs9xAfmFCSnA+8mXGaccyURYA=="/>
    </ext>
  </extLst>
</workbook>
</file>

<file path=xl/sharedStrings.xml><?xml version="1.0" encoding="utf-8"?>
<sst xmlns="http://schemas.openxmlformats.org/spreadsheetml/2006/main" count="487" uniqueCount="273">
  <si>
    <t>Tickets</t>
  </si>
  <si>
    <t>Transactions</t>
  </si>
  <si>
    <t>Tickets per 100 Transactions</t>
  </si>
  <si>
    <t>Q1/2019</t>
  </si>
  <si>
    <t>Q2/2019</t>
  </si>
  <si>
    <t>Q3/2019</t>
  </si>
  <si>
    <t>Q4/2019</t>
  </si>
  <si>
    <t>Q1/2020</t>
  </si>
  <si>
    <t>Q2/2020</t>
  </si>
  <si>
    <t>Component</t>
  </si>
  <si>
    <t>Integrations::NetSuite 1.0</t>
  </si>
  <si>
    <t>Payments::Payment Status</t>
  </si>
  <si>
    <t>Payments::Recall</t>
  </si>
  <si>
    <t>Payments::Stop Check</t>
  </si>
  <si>
    <t>Supplier Portal</t>
  </si>
  <si>
    <t>Compliance</t>
  </si>
  <si>
    <t>APHub::Configuration</t>
  </si>
  <si>
    <t>Integrations::NetSuite 2.0</t>
  </si>
  <si>
    <t>On-boarding::Tax Forms</t>
  </si>
  <si>
    <t>Payments::Update Payment Method</t>
  </si>
  <si>
    <t>Payments::Funding</t>
  </si>
  <si>
    <t>Bills::Other</t>
  </si>
  <si>
    <t>Payments::Other</t>
  </si>
  <si>
    <t>Payments::Swift</t>
  </si>
  <si>
    <t>APHub::Other</t>
  </si>
  <si>
    <t>Login/Access::2FA</t>
  </si>
  <si>
    <t>On-boarding::Others</t>
  </si>
  <si>
    <t>APHub::Bills</t>
  </si>
  <si>
    <t>APHub::User Management</t>
  </si>
  <si>
    <t>Payments::Stop Payment</t>
  </si>
  <si>
    <t>Reports</t>
  </si>
  <si>
    <t>On-boarding::Setup</t>
  </si>
  <si>
    <t>Payments::Trace</t>
  </si>
  <si>
    <t>TIN Validation</t>
  </si>
  <si>
    <t>Login/Access::Locked Out</t>
  </si>
  <si>
    <t>Bills::PO Matching</t>
  </si>
  <si>
    <t>Refered back to Payer</t>
  </si>
  <si>
    <t>Feature Request</t>
  </si>
  <si>
    <t>Login/Access::Password Reset</t>
  </si>
  <si>
    <t>Voicemail</t>
  </si>
  <si>
    <t>Payments::Payment Details</t>
  </si>
  <si>
    <t>Login/Access::Other</t>
  </si>
  <si>
    <t>Login/Access::URL Expired</t>
  </si>
  <si>
    <t>On-boarding::Email</t>
  </si>
  <si>
    <t>NetNow::Payment Status</t>
  </si>
  <si>
    <t>Quarter</t>
  </si>
  <si>
    <t>AVG First Reply Time (hrs)</t>
  </si>
  <si>
    <t>AVG Requester Wait Time (hrs)</t>
  </si>
  <si>
    <t>Q1/20202</t>
  </si>
  <si>
    <t>SLA AVG Severity Levels by QTR</t>
  </si>
  <si>
    <t>Severity Level</t>
  </si>
  <si>
    <t>Sev1</t>
  </si>
  <si>
    <t>Sev2</t>
  </si>
  <si>
    <t>Sev3</t>
  </si>
  <si>
    <t>Sev4</t>
  </si>
  <si>
    <t>--</t>
  </si>
  <si>
    <t>¶</t>
  </si>
  <si>
    <t>Satisfaction score</t>
  </si>
  <si>
    <t>É</t>
  </si>
  <si>
    <t>Response Rate</t>
  </si>
  <si>
    <t>%</t>
  </si>
  <si>
    <t>Percentage surveyed</t>
  </si>
  <si>
    <t>Surveys sent out</t>
  </si>
  <si>
    <t>Solves</t>
  </si>
  <si>
    <t>Responses</t>
  </si>
  <si>
    <t>Created</t>
  </si>
  <si>
    <t>Solved</t>
  </si>
  <si>
    <t>Quarter/Year</t>
  </si>
  <si>
    <t>AVG Response Time</t>
  </si>
  <si>
    <t>AVG Requester Wait Time</t>
  </si>
  <si>
    <t>CSAT</t>
  </si>
  <si>
    <t>CSAT Response</t>
  </si>
  <si>
    <t>Bad</t>
  </si>
  <si>
    <t>Good</t>
  </si>
  <si>
    <t>Payer</t>
  </si>
  <si>
    <t>Payee</t>
  </si>
  <si>
    <t>Internal</t>
  </si>
  <si>
    <t>Partner</t>
  </si>
  <si>
    <t xml:space="preserve">Week number </t>
  </si>
  <si>
    <t>From Date</t>
  </si>
  <si>
    <t>To Date</t>
  </si>
  <si>
    <t>Week 09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</si>
  <si>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</si>
  <si>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</si>
  <si>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</si>
  <si>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</si>
  <si>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</si>
  <si>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</si>
  <si>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</si>
  <si>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</si>
  <si>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</si>
  <si>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</si>
  <si>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</si>
  <si>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</si>
  <si>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</si>
  <si>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</si>
  <si>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</si>
  <si>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</si>
  <si>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</si>
  <si>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</si>
  <si>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</si>
  <si>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</si>
  <si>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</si>
  <si>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</si>
  <si>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</si>
  <si>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</si>
  <si>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Backlog</t>
  </si>
  <si>
    <t>JIRA</t>
  </si>
  <si>
    <t>% to JIRA</t>
  </si>
  <si>
    <t>January</t>
  </si>
  <si>
    <t>February</t>
  </si>
  <si>
    <t>March</t>
  </si>
  <si>
    <t>April</t>
  </si>
  <si>
    <t>May</t>
  </si>
  <si>
    <t>June</t>
  </si>
  <si>
    <t>Average First Reply</t>
  </si>
  <si>
    <t>¸</t>
  </si>
  <si>
    <t>Avg time to Assignment</t>
  </si>
  <si>
    <t>13.0 hrs</t>
  </si>
  <si>
    <t>4.3 hrs</t>
  </si>
  <si>
    <t>Satisfaction Score</t>
  </si>
  <si>
    <t>Week Start Date (Solved)</t>
  </si>
  <si>
    <t>% Satisfaction Score</t>
  </si>
  <si>
    <t>% Response Rate</t>
  </si>
  <si>
    <t>2019-12-29</t>
  </si>
  <si>
    <t>2020-01-05</t>
  </si>
  <si>
    <t>2020-01-12</t>
  </si>
  <si>
    <t>2020-01-19</t>
  </si>
  <si>
    <t>2020-01-26</t>
  </si>
  <si>
    <t>2020-02-02</t>
  </si>
  <si>
    <t>2020-02-09</t>
  </si>
  <si>
    <t>2020-02-16</t>
  </si>
  <si>
    <t>2020-02-23</t>
  </si>
  <si>
    <t>2020-03-01</t>
  </si>
  <si>
    <t>2020-03-08</t>
  </si>
  <si>
    <t>2020-03-15</t>
  </si>
  <si>
    <t>2020-03-22</t>
  </si>
  <si>
    <t>2020-03-29</t>
  </si>
  <si>
    <t>2020-04-05</t>
  </si>
  <si>
    <t>2020-04-12</t>
  </si>
  <si>
    <t>2020-04-19</t>
  </si>
  <si>
    <t>2020-04-26</t>
  </si>
  <si>
    <t>2020-05-03</t>
  </si>
  <si>
    <t>2020-05-10</t>
  </si>
  <si>
    <t>2020-05-17</t>
  </si>
  <si>
    <t>2020-05-24</t>
  </si>
  <si>
    <t>July</t>
  </si>
  <si>
    <t>August</t>
  </si>
  <si>
    <t>September</t>
  </si>
  <si>
    <t>October</t>
  </si>
  <si>
    <t>6 months CSAT Historical</t>
  </si>
  <si>
    <t>November</t>
  </si>
  <si>
    <t>Q1: CSAT</t>
  </si>
  <si>
    <t>% improvement</t>
  </si>
  <si>
    <t>December</t>
  </si>
  <si>
    <t>Q2: CSAT</t>
  </si>
  <si>
    <t>Response Rate improvement</t>
  </si>
  <si>
    <t>Q1 CSAT</t>
  </si>
  <si>
    <t>Q2 CSAT</t>
  </si>
  <si>
    <t xml:space="preserve"> </t>
  </si>
  <si>
    <t>ó</t>
  </si>
  <si>
    <t>Q1 CSAT Response</t>
  </si>
  <si>
    <t>Q2 CSAT Response</t>
  </si>
  <si>
    <t>Total</t>
  </si>
  <si>
    <t>W9</t>
  </si>
  <si>
    <t>Status</t>
  </si>
  <si>
    <t>Cases</t>
  </si>
  <si>
    <t>W10</t>
  </si>
  <si>
    <t>New</t>
  </si>
  <si>
    <t>W11</t>
  </si>
  <si>
    <t>Open</t>
  </si>
  <si>
    <t>W12</t>
  </si>
  <si>
    <t>Pending</t>
  </si>
  <si>
    <t>W13</t>
  </si>
  <si>
    <t>Hold</t>
  </si>
  <si>
    <t>W14</t>
  </si>
  <si>
    <t>TOTAL</t>
  </si>
  <si>
    <t>Wk of 4/05</t>
  </si>
  <si>
    <t>Wk of 4/12</t>
  </si>
  <si>
    <t>Wk of 4/19</t>
  </si>
  <si>
    <t>Wk of 4/26</t>
  </si>
  <si>
    <t>Wk of 5/03</t>
  </si>
  <si>
    <t>Wk of 5/10</t>
  </si>
  <si>
    <t>Wk of 5/17</t>
  </si>
  <si>
    <t>Wk of 5/24</t>
  </si>
  <si>
    <t>Wk of 5/31</t>
  </si>
  <si>
    <t>Wk of 6/7</t>
  </si>
  <si>
    <t>Wk of 6/14</t>
  </si>
  <si>
    <t>Wk of 6/21</t>
  </si>
  <si>
    <t>Wk of 6/28</t>
  </si>
  <si>
    <t>Wk of 7/5</t>
  </si>
  <si>
    <t>Wk of 7/12</t>
  </si>
  <si>
    <t>Wk of 7/19</t>
  </si>
  <si>
    <t>Wk of 7/26</t>
  </si>
  <si>
    <t>Wk of 8/2</t>
  </si>
  <si>
    <t>Wk of 8/9</t>
  </si>
  <si>
    <t>Wk of 8/16</t>
  </si>
  <si>
    <t>Wk of 8/23</t>
  </si>
  <si>
    <t>Wk of 8/30</t>
  </si>
  <si>
    <t>Wk of 9/6</t>
  </si>
  <si>
    <t>Wk of 9/13</t>
  </si>
  <si>
    <t>Wk of 9/20</t>
  </si>
  <si>
    <t>Wk of 9/27</t>
  </si>
  <si>
    <t>Wk of 10/4</t>
  </si>
  <si>
    <t>Wk of 10/11</t>
  </si>
  <si>
    <t>Wk of 10/18</t>
  </si>
  <si>
    <t>Wk of 10/25</t>
  </si>
  <si>
    <t>Wk of 11/1</t>
  </si>
  <si>
    <t>Wk of 11/8</t>
  </si>
  <si>
    <t>Wk of 11/15</t>
  </si>
  <si>
    <t>Wk of 11/22</t>
  </si>
  <si>
    <t>Wk of 11/29</t>
  </si>
  <si>
    <t>Wk of 12/6</t>
  </si>
  <si>
    <t># Tickets</t>
  </si>
  <si>
    <t>% of Total Backlog</t>
  </si>
  <si>
    <t>API 2.0</t>
  </si>
  <si>
    <t>Payment Status</t>
  </si>
  <si>
    <t>API 1.0</t>
  </si>
  <si>
    <t>Payments - Trace</t>
  </si>
  <si>
    <t>Payments - Recall</t>
  </si>
  <si>
    <t>Other</t>
  </si>
  <si>
    <t>PO Matching</t>
  </si>
  <si>
    <t>Tax Forms</t>
  </si>
  <si>
    <t>Bills - Other</t>
  </si>
  <si>
    <t>Outgoing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</si>
  <si>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</si>
  <si>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</si>
  <si>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</si>
  <si>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</si>
  <si>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</si>
  <si>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</si>
  <si>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</si>
  <si>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</si>
  <si>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</si>
  <si>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</si>
  <si>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Month</t>
  </si>
  <si>
    <t>Total Cases</t>
  </si>
  <si>
    <t>Linked to JIRA</t>
  </si>
  <si>
    <t>% sent to JIRA</t>
  </si>
  <si>
    <t>Jan</t>
  </si>
  <si>
    <t>Feb</t>
  </si>
  <si>
    <t xml:space="preserve">April </t>
  </si>
  <si>
    <t xml:space="preserve">May </t>
  </si>
  <si>
    <t>Month (Ticket Created)</t>
  </si>
  <si>
    <t>Mar</t>
  </si>
  <si>
    <t>Apr</t>
  </si>
  <si>
    <t>Jun</t>
  </si>
  <si>
    <t>Jul</t>
  </si>
  <si>
    <t>Aug</t>
  </si>
  <si>
    <t>Sep</t>
  </si>
  <si>
    <t>NetSuite 1.0</t>
  </si>
  <si>
    <t>NetSuite 2.0</t>
  </si>
  <si>
    <t>QBO 2.0</t>
  </si>
  <si>
    <t>API</t>
  </si>
  <si>
    <t>Intacct 2.0</t>
  </si>
  <si>
    <t>Integrations</t>
  </si>
  <si>
    <t># of Cases</t>
  </si>
  <si>
    <t># of JIRA</t>
  </si>
  <si>
    <t>% of cases</t>
  </si>
  <si>
    <t>Jan % of cases</t>
  </si>
  <si>
    <t>Feb % of cases</t>
  </si>
  <si>
    <t>March % of cases</t>
  </si>
  <si>
    <t>April % of cases</t>
  </si>
  <si>
    <t>May % of cases</t>
  </si>
  <si>
    <t>June % of cases</t>
  </si>
  <si>
    <t>July % of cases</t>
  </si>
  <si>
    <t>Aug % of cases</t>
  </si>
  <si>
    <t>Sept % of cases</t>
  </si>
  <si>
    <t>Oct % of cases</t>
  </si>
  <si>
    <t>Nov % of cases</t>
  </si>
  <si>
    <t>Dec % of cases</t>
  </si>
  <si>
    <t>SalesForce</t>
  </si>
  <si>
    <t>Zendesk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</si>
</sst>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.0%"/>
    <numFmt numFmtId="165" formatCode="#,##0.0\ &quot;hrs&quot;;#,##0.0\ &quot;hrs&quot;"/>
    <numFmt numFmtId="166" formatCode="yyyy\-mm\-dd"/>
    <numFmt numFmtId="167" formatCode="#,##0;#,##0"/>
    <numFmt numFmtId="168" formatCode="_(* #,##0_);_(* \(#,##0\);_(* &quot;-&quot;??_);_(@_)"/>
  </numFmts>
  <fonts count="20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>
      <b/>
      <sz val="14.0"/>
      <color rgb="FF000000"/>
      <name val="Arial"/>
    </font>
    <font>
      <sz val="11.0"/>
      <color theme="1"/>
      <name val="Noto Sans Symbols"/>
    </font>
    <font/>
    <font>
      <sz val="36.0"/>
      <color theme="1"/>
      <name val="Calibri"/>
    </font>
    <font>
      <sz val="8.0"/>
      <color rgb="FF000000"/>
      <name val="Verdana"/>
    </font>
    <font>
      <sz val="8.0"/>
      <color rgb="FFFFFFFF"/>
      <name val="Verdana"/>
    </font>
    <font>
      <sz val="8.0"/>
      <color rgb="FF808080"/>
      <name val="Verdana"/>
    </font>
    <font>
      <sz val="8.0"/>
      <color theme="1"/>
      <name val="Verdana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0"/>
      <name val="Calibri"/>
    </font>
    <font>
      <sz val="20.0"/>
      <color theme="0"/>
      <name val="Noto Sans Symbols"/>
    </font>
    <font>
      <b/>
      <sz val="18.0"/>
      <color theme="0"/>
      <name val="Calibri"/>
    </font>
    <font>
      <sz val="20.0"/>
      <color theme="1"/>
      <name val="Noto Sans Symbols"/>
    </font>
    <font>
      <b/>
      <sz val="18.0"/>
      <color theme="1"/>
      <name val="Calibri"/>
    </font>
    <font>
      <sz val="36.0"/>
      <color theme="0"/>
      <name val="Calibri"/>
    </font>
    <font>
      <sz val="26.0"/>
      <color theme="1"/>
      <name val="Calibri"/>
    </font>
  </fonts>
  <fills count="1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EEEEEE"/>
        <bgColor rgb="FFEEEEEE"/>
      </patternFill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rgb="FFBDD6EE"/>
        <bgColor rgb="FFBDD6EE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rgb="FFB4C6E7"/>
        <bgColor rgb="FFB4C6E7"/>
      </patternFill>
    </fill>
    <fill>
      <patternFill patternType="solid">
        <fgColor rgb="FFF7CAAC"/>
        <bgColor rgb="FFF7CAAC"/>
      </patternFill>
    </fill>
    <fill>
      <patternFill patternType="solid">
        <fgColor rgb="FFDADADA"/>
        <bgColor rgb="FFDADADA"/>
      </patternFill>
    </fill>
    <fill>
      <patternFill patternType="solid">
        <fgColor rgb="FFFBE4D5"/>
        <bgColor rgb="FFFBE4D5"/>
      </patternFill>
    </fill>
    <fill>
      <patternFill patternType="solid">
        <fgColor rgb="FFF4CCCC"/>
        <bgColor rgb="FFF4CCCC"/>
      </patternFill>
    </fill>
  </fills>
  <borders count="27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08080"/>
      </left>
      <right style="medium">
        <color rgb="FF000000"/>
      </right>
      <top style="thin">
        <color rgb="FF808080"/>
      </top>
      <bottom style="medium">
        <color rgb="FF000000"/>
      </bottom>
    </border>
    <border>
      <left/>
      <right style="thin">
        <color rgb="FF808080"/>
      </right>
      <top style="thin">
        <color rgb="FF808080"/>
      </top>
      <bottom style="medium">
        <color rgb="FF000000"/>
      </bottom>
    </border>
    <border>
      <left style="thin">
        <color rgb="FF808080"/>
      </left>
      <right style="medium">
        <color rgb="FF000000"/>
      </right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/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2" xfId="0" applyFont="1" applyNumberFormat="1"/>
    <xf borderId="0" fillId="0" fontId="1" numFmtId="0" xfId="0" applyFont="1"/>
    <xf borderId="0" fillId="0" fontId="2" numFmtId="0" xfId="0" applyFont="1"/>
    <xf borderId="0" fillId="0" fontId="2" numFmtId="0" xfId="0" applyFont="1"/>
    <xf borderId="0" fillId="0" fontId="3" numFmtId="0" xfId="0" applyFont="1"/>
    <xf borderId="0" fillId="0" fontId="2" numFmtId="2" xfId="0" applyFont="1" applyNumberFormat="1"/>
    <xf quotePrefix="1" borderId="0" fillId="0" fontId="2" numFmtId="2" xfId="0" applyAlignment="1" applyFont="1" applyNumberFormat="1">
      <alignment horizontal="center"/>
    </xf>
    <xf borderId="1" fillId="0" fontId="2" numFmtId="0" xfId="0" applyBorder="1" applyFont="1"/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0" fillId="0" fontId="4" numFmtId="0" xfId="0" applyFont="1"/>
    <xf borderId="0" fillId="0" fontId="2" numFmtId="0" xfId="0" applyAlignment="1" applyFont="1">
      <alignment horizontal="left"/>
    </xf>
    <xf borderId="5" fillId="0" fontId="5" numFmtId="0" xfId="0" applyBorder="1" applyFont="1"/>
    <xf borderId="4" fillId="0" fontId="2" numFmtId="0" xfId="0" applyAlignment="1" applyBorder="1" applyFont="1">
      <alignment horizontal="right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1" fillId="0" fontId="6" numFmtId="9" xfId="0" applyAlignment="1" applyBorder="1" applyFont="1" applyNumberForma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1" fillId="0" fontId="6" numFmtId="164" xfId="0" applyAlignment="1" applyBorder="1" applyFont="1" applyNumberFormat="1">
      <alignment horizontal="center" vertical="center"/>
    </xf>
    <xf borderId="4" fillId="0" fontId="5" numFmtId="0" xfId="0" applyBorder="1" applyFont="1"/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9" fillId="0" fontId="2" numFmtId="0" xfId="0" applyAlignment="1" applyBorder="1" applyFont="1">
      <alignment horizontal="center"/>
    </xf>
    <xf borderId="10" fillId="0" fontId="5" numFmtId="0" xfId="0" applyBorder="1" applyFont="1"/>
    <xf borderId="11" fillId="0" fontId="2" numFmtId="0" xfId="0" applyBorder="1" applyFont="1"/>
    <xf borderId="12" fillId="2" fontId="7" numFmtId="0" xfId="0" applyAlignment="1" applyBorder="1" applyFill="1" applyFont="1">
      <alignment horizontal="left" vertical="center"/>
    </xf>
    <xf borderId="13" fillId="3" fontId="8" numFmtId="49" xfId="0" applyAlignment="1" applyBorder="1" applyFill="1" applyFont="1" applyNumberFormat="1">
      <alignment horizontal="left" vertical="center"/>
    </xf>
    <xf borderId="14" fillId="2" fontId="9" numFmtId="49" xfId="0" applyAlignment="1" applyBorder="1" applyFont="1" applyNumberFormat="1">
      <alignment horizontal="left" vertical="top"/>
    </xf>
    <xf borderId="15" fillId="4" fontId="10" numFmtId="165" xfId="0" applyAlignment="1" applyBorder="1" applyFill="1" applyFont="1" applyNumberFormat="1">
      <alignment horizontal="right" vertical="center"/>
    </xf>
    <xf borderId="15" fillId="2" fontId="10" numFmtId="165" xfId="0" applyAlignment="1" applyBorder="1" applyFont="1" applyNumberFormat="1">
      <alignment horizontal="right" vertical="center"/>
    </xf>
    <xf borderId="0" fillId="0" fontId="2" numFmtId="9" xfId="0" applyAlignment="1" applyFont="1" applyNumberFormat="1">
      <alignment horizontal="left"/>
    </xf>
    <xf borderId="0" fillId="0" fontId="2" numFmtId="164" xfId="0" applyAlignment="1" applyFont="1" applyNumberFormat="1">
      <alignment horizontal="left"/>
    </xf>
    <xf borderId="0" fillId="0" fontId="1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15" xfId="0" applyAlignment="1" applyFont="1" applyNumberFormat="1">
      <alignment shrinkToFit="0" vertical="center" wrapText="1"/>
    </xf>
    <xf borderId="0" fillId="0" fontId="2" numFmtId="10" xfId="0" applyFont="1" applyNumberFormat="1"/>
    <xf borderId="0" fillId="0" fontId="2" numFmtId="14" xfId="0" applyFont="1" applyNumberFormat="1"/>
    <xf borderId="4" fillId="0" fontId="4" numFmtId="0" xfId="0" applyAlignment="1" applyBorder="1" applyFont="1">
      <alignment horizontal="right"/>
    </xf>
    <xf borderId="1" fillId="0" fontId="6" numFmtId="0" xfId="0" applyAlignment="1" applyBorder="1" applyFont="1">
      <alignment horizontal="center" vertical="center"/>
    </xf>
    <xf quotePrefix="1" borderId="1" fillId="0" fontId="6" numFmtId="0" xfId="0" applyAlignment="1" applyBorder="1" applyFont="1">
      <alignment horizontal="center" vertical="center"/>
    </xf>
    <xf borderId="0" fillId="0" fontId="4" numFmtId="0" xfId="0" applyAlignment="1" applyFont="1">
      <alignment horizontal="right"/>
    </xf>
    <xf borderId="0" fillId="0" fontId="12" numFmtId="166" xfId="0" applyFont="1" applyNumberFormat="1"/>
    <xf borderId="0" fillId="0" fontId="12" numFmtId="0" xfId="0" applyFont="1"/>
    <xf borderId="0" fillId="0" fontId="2" numFmtId="9" xfId="0" applyFont="1" applyNumberFormat="1"/>
    <xf borderId="0" fillId="0" fontId="2" numFmtId="166" xfId="0" applyFont="1" applyNumberFormat="1"/>
    <xf borderId="0" fillId="0" fontId="12" numFmtId="166" xfId="0" applyAlignment="1" applyFont="1" applyNumberFormat="1">
      <alignment horizontal="left"/>
    </xf>
    <xf borderId="0" fillId="0" fontId="12" numFmtId="10" xfId="0" applyFont="1" applyNumberFormat="1"/>
    <xf borderId="0" fillId="0" fontId="12" numFmtId="9" xfId="0" applyFont="1" applyNumberFormat="1"/>
    <xf borderId="0" fillId="0" fontId="12" numFmtId="164" xfId="0" applyFont="1" applyNumberFormat="1"/>
    <xf borderId="16" fillId="5" fontId="13" numFmtId="0" xfId="0" applyBorder="1" applyFill="1" applyFont="1"/>
    <xf borderId="17" fillId="5" fontId="13" numFmtId="0" xfId="0" applyBorder="1" applyFont="1"/>
    <xf borderId="18" fillId="5" fontId="13" numFmtId="0" xfId="0" applyBorder="1" applyFont="1"/>
    <xf borderId="16" fillId="6" fontId="2" numFmtId="0" xfId="0" applyBorder="1" applyFill="1" applyFont="1"/>
    <xf borderId="17" fillId="6" fontId="2" numFmtId="0" xfId="0" applyBorder="1" applyFont="1"/>
    <xf borderId="18" fillId="6" fontId="2" numFmtId="0" xfId="0" applyBorder="1" applyFont="1"/>
    <xf borderId="19" fillId="5" fontId="13" numFmtId="0" xfId="0" applyBorder="1" applyFont="1"/>
    <xf borderId="20" fillId="5" fontId="14" numFmtId="0" xfId="0" applyAlignment="1" applyBorder="1" applyFont="1">
      <alignment horizontal="center"/>
    </xf>
    <xf borderId="21" fillId="5" fontId="15" numFmtId="0" xfId="0" applyAlignment="1" applyBorder="1" applyFont="1">
      <alignment horizontal="left"/>
    </xf>
    <xf borderId="22" fillId="0" fontId="5" numFmtId="0" xfId="0" applyBorder="1" applyFont="1"/>
    <xf borderId="23" fillId="0" fontId="5" numFmtId="0" xfId="0" applyBorder="1" applyFont="1"/>
    <xf borderId="19" fillId="6" fontId="2" numFmtId="0" xfId="0" applyBorder="1" applyFont="1"/>
    <xf borderId="20" fillId="6" fontId="16" numFmtId="0" xfId="0" applyAlignment="1" applyBorder="1" applyFont="1">
      <alignment horizontal="center"/>
    </xf>
    <xf borderId="21" fillId="6" fontId="17" numFmtId="0" xfId="0" applyAlignment="1" applyBorder="1" applyFont="1">
      <alignment horizontal="left"/>
    </xf>
    <xf borderId="24" fillId="5" fontId="13" numFmtId="0" xfId="0" applyBorder="1" applyFont="1"/>
    <xf borderId="25" fillId="5" fontId="13" numFmtId="0" xfId="0" applyBorder="1" applyFont="1"/>
    <xf borderId="26" fillId="5" fontId="13" numFmtId="0" xfId="0" applyBorder="1" applyFont="1"/>
    <xf borderId="24" fillId="6" fontId="2" numFmtId="0" xfId="0" applyBorder="1" applyFont="1"/>
    <xf borderId="25" fillId="6" fontId="2" numFmtId="0" xfId="0" applyBorder="1" applyFont="1"/>
    <xf borderId="26" fillId="6" fontId="2" numFmtId="0" xfId="0" applyBorder="1" applyFont="1"/>
    <xf borderId="1" fillId="5" fontId="18" numFmtId="9" xfId="0" applyAlignment="1" applyBorder="1" applyFont="1" applyNumberFormat="1">
      <alignment horizontal="center" vertical="center"/>
    </xf>
    <xf borderId="1" fillId="6" fontId="6" numFmtId="9" xfId="0" applyAlignment="1" applyBorder="1" applyFont="1" applyNumberFormat="1">
      <alignment horizontal="center" vertical="center"/>
    </xf>
    <xf borderId="19" fillId="6" fontId="16" numFmtId="0" xfId="0" applyAlignment="1" applyBorder="1" applyFont="1">
      <alignment horizontal="center"/>
    </xf>
    <xf borderId="1" fillId="5" fontId="18" numFmtId="164" xfId="0" applyAlignment="1" applyBorder="1" applyFont="1" applyNumberFormat="1">
      <alignment horizontal="center" vertical="center"/>
    </xf>
    <xf borderId="1" fillId="6" fontId="6" numFmtId="164" xfId="0" applyAlignment="1" applyBorder="1" applyFont="1" applyNumberFormat="1">
      <alignment horizontal="center" vertical="center"/>
    </xf>
    <xf borderId="0" fillId="0" fontId="17" numFmtId="0" xfId="0" applyAlignment="1" applyFont="1">
      <alignment horizontal="center"/>
    </xf>
    <xf borderId="0" fillId="0" fontId="2" numFmtId="0" xfId="0" applyAlignment="1" applyFont="1">
      <alignment horizontal="right"/>
    </xf>
    <xf borderId="0" fillId="0" fontId="2" numFmtId="49" xfId="0" applyAlignment="1" applyFont="1" applyNumberFormat="1">
      <alignment readingOrder="0"/>
    </xf>
    <xf borderId="0" fillId="0" fontId="2" numFmtId="167" xfId="0" applyFont="1" applyNumberFormat="1"/>
    <xf borderId="0" fillId="0" fontId="2" numFmtId="9" xfId="0" applyFont="1" applyNumberFormat="1"/>
    <xf borderId="0" fillId="0" fontId="2" numFmtId="49" xfId="0" applyFont="1" applyNumberFormat="1"/>
    <xf borderId="0" fillId="0" fontId="19" numFmtId="0" xfId="0" applyFont="1"/>
    <xf borderId="0" fillId="0" fontId="2" numFmtId="168" xfId="0" applyFont="1" applyNumberFormat="1"/>
    <xf borderId="0" fillId="0" fontId="2" numFmtId="10" xfId="0" applyFont="1" applyNumberFormat="1"/>
    <xf borderId="0" fillId="0" fontId="2" numFmtId="0" xfId="0" applyAlignment="1" applyFont="1">
      <alignment shrinkToFit="0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wrapText="1"/>
    </xf>
    <xf borderId="0" fillId="0" fontId="1" numFmtId="0" xfId="0" applyAlignment="1" applyFont="1">
      <alignment readingOrder="0"/>
    </xf>
    <xf borderId="9" fillId="7" fontId="2" numFmtId="0" xfId="0" applyAlignment="1" applyBorder="1" applyFill="1" applyFont="1">
      <alignment horizontal="center"/>
    </xf>
    <xf borderId="9" fillId="8" fontId="2" numFmtId="0" xfId="0" applyAlignment="1" applyBorder="1" applyFill="1" applyFont="1">
      <alignment horizontal="center"/>
    </xf>
    <xf borderId="9" fillId="9" fontId="2" numFmtId="0" xfId="0" applyAlignment="1" applyBorder="1" applyFill="1" applyFont="1">
      <alignment horizontal="center"/>
    </xf>
    <xf borderId="9" fillId="10" fontId="2" numFmtId="0" xfId="0" applyAlignment="1" applyBorder="1" applyFill="1" applyFont="1">
      <alignment horizontal="center"/>
    </xf>
    <xf borderId="9" fillId="11" fontId="2" numFmtId="0" xfId="0" applyAlignment="1" applyBorder="1" applyFill="1" applyFont="1">
      <alignment horizontal="center"/>
    </xf>
    <xf borderId="9" fillId="12" fontId="2" numFmtId="0" xfId="0" applyAlignment="1" applyBorder="1" applyFill="1" applyFont="1">
      <alignment horizontal="center"/>
    </xf>
    <xf borderId="9" fillId="13" fontId="2" numFmtId="0" xfId="0" applyAlignment="1" applyBorder="1" applyFill="1" applyFont="1">
      <alignment horizontal="center"/>
    </xf>
    <xf borderId="9" fillId="14" fontId="2" numFmtId="0" xfId="0" applyAlignment="1" applyBorder="1" applyFill="1" applyFont="1">
      <alignment horizontal="center"/>
    </xf>
    <xf borderId="11" fillId="7" fontId="2" numFmtId="0" xfId="0" applyBorder="1" applyFont="1"/>
    <xf borderId="11" fillId="8" fontId="2" numFmtId="0" xfId="0" applyBorder="1" applyFont="1"/>
    <xf borderId="11" fillId="9" fontId="2" numFmtId="0" xfId="0" applyBorder="1" applyFont="1"/>
    <xf borderId="11" fillId="10" fontId="2" numFmtId="0" xfId="0" applyBorder="1" applyFont="1"/>
    <xf borderId="11" fillId="11" fontId="2" numFmtId="0" xfId="0" applyBorder="1" applyFont="1"/>
    <xf borderId="11" fillId="12" fontId="2" numFmtId="0" xfId="0" applyBorder="1" applyFont="1"/>
    <xf borderId="11" fillId="13" fontId="2" numFmtId="0" xfId="0" applyBorder="1" applyFont="1"/>
    <xf borderId="11" fillId="14" fontId="2" numFmtId="0" xfId="0" applyBorder="1" applyFont="1"/>
    <xf borderId="11" fillId="0" fontId="2" numFmtId="0" xfId="0" applyAlignment="1" applyBorder="1" applyFont="1">
      <alignment readingOrder="0"/>
    </xf>
  </cellXfs>
  <cellStyles count="1">
    <cellStyle xfId="0" name="Normal" builtinId="0"/>
  </cellStyles>
  <dxfs count="16">
    <dxf>
      <font/>
      <fill>
        <patternFill patternType="none"/>
      </fill>
      <border/>
    </dxf>
    <dxf>
      <font/>
      <fill>
        <patternFill patternType="solid">
          <fgColor theme="9"/>
          <bgColor theme="9"/>
        </patternFill>
      </fill>
      <border/>
    </dxf>
    <dxf>
      <font/>
      <fill>
        <patternFill patternType="solid">
          <fgColor rgb="FFC5E0B3"/>
          <bgColor rgb="FFC5E0B3"/>
        </patternFill>
      </fill>
      <border/>
    </dxf>
    <dxf>
      <font/>
      <fill>
        <patternFill patternType="solid">
          <fgColor rgb="FFE2EFD9"/>
          <bgColor rgb="FFE2EFD9"/>
        </patternFill>
      </fill>
      <border/>
    </dxf>
    <dxf>
      <font/>
      <fill>
        <patternFill patternType="solid">
          <fgColor theme="5"/>
          <bgColor theme="5"/>
        </patternFill>
      </fill>
      <border/>
    </dxf>
    <dxf>
      <font/>
      <fill>
        <patternFill patternType="solid">
          <fgColor rgb="FFF7CAAC"/>
          <bgColor rgb="FFF7CAAC"/>
        </patternFill>
      </fill>
      <border/>
    </dxf>
    <dxf>
      <font/>
      <fill>
        <patternFill patternType="solid">
          <fgColor rgb="FFFBE4D5"/>
          <bgColor rgb="FFFBE4D5"/>
        </patternFill>
      </fill>
      <border/>
    </dxf>
    <dxf>
      <font/>
      <fill>
        <patternFill patternType="solid">
          <fgColor theme="7"/>
          <bgColor theme="7"/>
        </patternFill>
      </fill>
      <border/>
    </dxf>
    <dxf>
      <font/>
      <fill>
        <patternFill patternType="solid">
          <fgColor rgb="FFFFE598"/>
          <bgColor rgb="FFFFE598"/>
        </patternFill>
      </fill>
      <border/>
    </dxf>
    <dxf>
      <font/>
      <fill>
        <patternFill patternType="solid">
          <fgColor rgb="FFFEF2CB"/>
          <bgColor rgb="FFFEF2CB"/>
        </patternFill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B4C6E7"/>
          <bgColor rgb="FFB4C6E7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rgb="FFBDD6EE"/>
          <bgColor rgb="FFBDD6EE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2">
    <tableStyle count="3" pivot="0" name="Payer- Component-style">
      <tableStyleElement dxfId="1" type="headerRow"/>
      <tableStyleElement dxfId="2" type="firstRowStripe"/>
      <tableStyleElement dxfId="3" type="secondRowStripe"/>
    </tableStyle>
    <tableStyle count="3" pivot="0" name="Payee- Component-style">
      <tableStyleElement dxfId="4" type="headerRow"/>
      <tableStyleElement dxfId="5" type="firstRowStripe"/>
      <tableStyleElement dxfId="6" type="secondRowStripe"/>
    </tableStyle>
    <tableStyle count="3" pivot="0" name="SLA AVG Sev by QTR-style">
      <tableStyleElement dxfId="7" type="headerRow"/>
      <tableStyleElement dxfId="8" type="firstRowStripe"/>
      <tableStyleElement dxfId="9" type="secondRowStripe"/>
    </tableStyle>
    <tableStyle count="3" pivot="0" name="Week Numbers-style">
      <tableStyleElement dxfId="10" type="headerRow"/>
      <tableStyleElement dxfId="11" type="firstRowStripe"/>
      <tableStyleElement dxfId="12" type="secondRowStripe"/>
    </tableStyle>
    <tableStyle count="3" pivot="0" name="Created-Solved-Backlog by Week-style">
      <tableStyleElement dxfId="13" type="headerRow"/>
      <tableStyleElement dxfId="14" type="firstRowStripe"/>
      <tableStyleElement dxfId="15" type="secondRowStripe"/>
    </tableStyle>
    <tableStyle count="3" pivot="0" name="Created-Solved-Backlog by Week-style 2">
      <tableStyleElement dxfId="13" type="headerRow"/>
      <tableStyleElement dxfId="14" type="firstRowStripe"/>
      <tableStyleElement dxfId="15" type="secondRowStripe"/>
    </tableStyle>
    <tableStyle count="3" pivot="0" name="1. Weekly Presentation; Back...-style">
      <tableStyleElement dxfId="7" type="headerRow"/>
      <tableStyleElement dxfId="8" type="firstRowStripe"/>
      <tableStyleElement dxfId="9" type="secondRowStripe"/>
    </tableStyle>
    <tableStyle count="4" pivot="0" name="Linked to JIRA-style">
      <tableStyleElement dxfId="4" type="headerRow"/>
      <tableStyleElement dxfId="5" type="firstRowStripe"/>
      <tableStyleElement dxfId="6" type="secondRowStripe"/>
      <tableStyleElement dxfId="4" type="totalRow"/>
    </tableStyle>
    <tableStyle count="4" pivot="0" name=" &quot;Components&quot; Vs. JIRA-style">
      <tableStyleElement dxfId="10" type="headerRow"/>
      <tableStyleElement dxfId="11" type="firstRowStripe"/>
      <tableStyleElement dxfId="12" type="secondRowStripe"/>
      <tableStyleElement dxfId="10" type="totalRow"/>
    </tableStyle>
    <tableStyle count="3" pivot="0" name=" &quot;Components&quot; Vs. JIRA-style 2">
      <tableStyleElement dxfId="4" type="headerRow"/>
      <tableStyleElement dxfId="5" type="firstRowStripe"/>
      <tableStyleElement dxfId="6" type="secondRowStripe"/>
    </tableStyle>
    <tableStyle count="3" pivot="0" name=" &quot;Components&quot; Vs. JIRA-style 3">
      <tableStyleElement dxfId="1" type="headerRow"/>
      <tableStyleElement dxfId="2" type="firstRowStripe"/>
      <tableStyleElement dxfId="3" type="secondRowStripe"/>
    </tableStyle>
    <tableStyle count="3" pivot="0" name="Sheet1-style">
      <tableStyleElement dxfId="13" type="headerRow"/>
      <tableStyleElement dxfId="14" type="firstRowStripe"/>
      <tableStyleElement dxfId="15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5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lt1"/>
                </a:solidFill>
                <a:latin typeface="+mn-lt"/>
              </a:defRPr>
            </a:pPr>
            <a:r>
              <a:rPr b="1" i="0" sz="1600">
                <a:solidFill>
                  <a:schemeClr val="lt1"/>
                </a:solidFill>
                <a:latin typeface="+mn-lt"/>
              </a:rPr>
              <a:t>Tickets and Transactions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Tickets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'Tickets-Transactions'!$D$6:$D$11</c:f>
            </c:strRef>
          </c:cat>
          <c:val>
            <c:numRef>
              <c:f>'Tickets-Transactions'!$E$6:$E$11</c:f>
              <c:numCache/>
            </c:numRef>
          </c:val>
        </c:ser>
        <c:axId val="2122462946"/>
        <c:axId val="1251708040"/>
      </c:barChart>
      <c:lineChart>
        <c:varyColors val="0"/>
        <c:ser>
          <c:idx val="1"/>
          <c:order val="1"/>
          <c:tx>
            <c:v>Transactions</c:v>
          </c:tx>
          <c:spPr>
            <a:ln cmpd="sng"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'Tickets-Transactions'!$D$6:$D$11</c:f>
            </c:strRef>
          </c:cat>
          <c:val>
            <c:numRef>
              <c:f>'Tickets-Transactions'!$F$6:$F$11</c:f>
              <c:numCache/>
            </c:numRef>
          </c:val>
          <c:smooth val="0"/>
        </c:ser>
        <c:axId val="2122462946"/>
        <c:axId val="1251708040"/>
      </c:lineChart>
      <c:catAx>
        <c:axId val="21224629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251708040"/>
      </c:catAx>
      <c:valAx>
        <c:axId val="12517080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2122462946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lt1"/>
                </a:solidFill>
                <a:latin typeface="+mn-lt"/>
              </a:defRPr>
            </a:pPr>
            <a:r>
              <a:rPr b="1" i="0" sz="1600">
                <a:solidFill>
                  <a:schemeClr val="lt1"/>
                </a:solidFill>
                <a:latin typeface="+mn-lt"/>
              </a:rPr>
              <a:t>Cases Created and Solved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v>Created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Sheet2!$K$2:$K$7</c:f>
            </c:strRef>
          </c:cat>
          <c:val>
            <c:numRef>
              <c:f>Sheet2!$L$2:$L$7</c:f>
              <c:numCache/>
            </c:numRef>
          </c:val>
        </c:ser>
        <c:ser>
          <c:idx val="1"/>
          <c:order val="1"/>
          <c:tx>
            <c:v>Solved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Sheet2!$K$2:$K$7</c:f>
            </c:strRef>
          </c:cat>
          <c:val>
            <c:numRef>
              <c:f>Sheet2!$M$2:$M$7</c:f>
              <c:numCache/>
            </c:numRef>
          </c:val>
        </c:ser>
        <c:overlap val="100"/>
        <c:axId val="400221151"/>
        <c:axId val="465038431"/>
      </c:barChart>
      <c:catAx>
        <c:axId val="400221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465038431"/>
      </c:catAx>
      <c:valAx>
        <c:axId val="4650384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400221151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lt1"/>
                </a:solidFill>
                <a:latin typeface="+mn-lt"/>
              </a:defRPr>
            </a:pPr>
            <a:r>
              <a:rPr b="1" i="0" sz="1600">
                <a:solidFill>
                  <a:schemeClr val="lt1"/>
                </a:solidFill>
                <a:latin typeface="+mn-lt"/>
              </a:rPr>
              <a:t>Backlog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v>Backlog</c:v>
          </c:tx>
          <c:spPr>
            <a:ln cmpd="sng" w="28575">
              <a:solidFill>
                <a:srgbClr val="FF0000">
                  <a:alpha val="100000"/>
                </a:srgbClr>
              </a:solidFill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Sheet2!$K$2:$K$7</c:f>
            </c:strRef>
          </c:cat>
          <c:val>
            <c:numRef>
              <c:f>Sheet2!$N$2:$N$7</c:f>
              <c:numCache/>
            </c:numRef>
          </c:val>
          <c:smooth val="0"/>
        </c:ser>
        <c:axId val="764115413"/>
        <c:axId val="341088659"/>
      </c:lineChart>
      <c:catAx>
        <c:axId val="7641154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341088659"/>
      </c:catAx>
      <c:valAx>
        <c:axId val="34108865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764115413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lt1"/>
                </a:solidFill>
                <a:latin typeface="+mn-lt"/>
              </a:defRPr>
            </a:pPr>
            <a:r>
              <a:rPr b="1" i="0" sz="1600">
                <a:solidFill>
                  <a:schemeClr val="lt1"/>
                </a:solidFill>
                <a:latin typeface="+mn-lt"/>
              </a:rPr>
              <a:t>Historical CSAT (Week)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% Satisfaction Score</c:v>
          </c:tx>
          <c:spPr>
            <a:solidFill>
              <a:srgbClr val="FFBC00"/>
            </a:solidFill>
            <a:ln cmpd="sng">
              <a:solidFill>
                <a:srgbClr val="000000"/>
              </a:solidFill>
            </a:ln>
          </c:spPr>
          <c:cat>
            <c:strRef>
              <c:f>'Historical CSAT (Week)'!$A$40:$A$51</c:f>
            </c:strRef>
          </c:cat>
          <c:val>
            <c:numRef>
              <c:f>'Historical CSAT (Week)'!$B$40:$B$51</c:f>
              <c:numCache/>
            </c:numRef>
          </c:val>
        </c:ser>
        <c:axId val="437204730"/>
        <c:axId val="42596154"/>
      </c:barChart>
      <c:lineChart>
        <c:varyColors val="0"/>
        <c:ser>
          <c:idx val="1"/>
          <c:order val="1"/>
          <c:tx>
            <c:v>% Response Rate</c:v>
          </c:tx>
          <c:spPr>
            <a:ln cmpd="sng"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'Historical CSAT (Week)'!$A$40:$A$51</c:f>
            </c:strRef>
          </c:cat>
          <c:val>
            <c:numRef>
              <c:f>'Historical CSAT (Week)'!$C$40:$C$51</c:f>
              <c:numCache/>
            </c:numRef>
          </c:val>
          <c:smooth val="0"/>
        </c:ser>
        <c:axId val="437204730"/>
        <c:axId val="42596154"/>
      </c:lineChart>
      <c:catAx>
        <c:axId val="4372047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42596154"/>
      </c:catAx>
      <c:valAx>
        <c:axId val="425961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437204730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lt1"/>
                </a:solidFill>
                <a:latin typeface="+mn-lt"/>
              </a:defRPr>
            </a:pPr>
            <a:r>
              <a:rPr b="1" i="0" sz="1600">
                <a:solidFill>
                  <a:schemeClr val="lt1"/>
                </a:solidFill>
                <a:latin typeface="+mn-lt"/>
              </a:rPr>
              <a:t>Historical CSAT (Month)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% Satisfaction Score</c:v>
          </c:tx>
          <c:spPr>
            <a:solidFill>
              <a:srgbClr val="FFBC00"/>
            </a:solidFill>
            <a:ln cmpd="sng">
              <a:solidFill>
                <a:srgbClr val="000000"/>
              </a:solidFill>
            </a:ln>
          </c:spPr>
          <c:cat>
            <c:strRef>
              <c:f>'Historical CSAT (Month)'!$A$2:$A$13</c:f>
            </c:strRef>
          </c:cat>
          <c:val>
            <c:numRef>
              <c:f>'Historical CSAT (Month)'!$B$2:$B$13</c:f>
              <c:numCache/>
            </c:numRef>
          </c:val>
        </c:ser>
        <c:axId val="857653966"/>
        <c:axId val="647864309"/>
      </c:barChart>
      <c:lineChart>
        <c:varyColors val="0"/>
        <c:ser>
          <c:idx val="1"/>
          <c:order val="1"/>
          <c:tx>
            <c:v>% Response Rate</c:v>
          </c:tx>
          <c:spPr>
            <a:ln cmpd="sng"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'Historical CSAT (Month)'!$A$2:$A$13</c:f>
            </c:strRef>
          </c:cat>
          <c:val>
            <c:numRef>
              <c:f>'Historical CSAT (Month)'!$C$2:$C$13</c:f>
              <c:numCache/>
            </c:numRef>
          </c:val>
          <c:smooth val="0"/>
        </c:ser>
        <c:axId val="857653966"/>
        <c:axId val="647864309"/>
      </c:lineChart>
      <c:catAx>
        <c:axId val="8576539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647864309"/>
      </c:catAx>
      <c:valAx>
        <c:axId val="6478643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857653966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lt1"/>
                </a:solidFill>
                <a:latin typeface="+mn-lt"/>
              </a:defRPr>
            </a:pPr>
            <a:r>
              <a:rPr b="1" i="0" sz="1600">
                <a:solidFill>
                  <a:schemeClr val="lt1"/>
                </a:solidFill>
                <a:latin typeface="+mn-lt"/>
              </a:rPr>
              <a:t>Historical CSAT (Month)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% Satisfaction Score</c:v>
          </c:tx>
          <c:spPr>
            <a:solidFill>
              <a:srgbClr val="FFBC00"/>
            </a:solidFill>
            <a:ln cmpd="sng">
              <a:solidFill>
                <a:srgbClr val="000000"/>
              </a:solidFill>
            </a:ln>
          </c:spPr>
          <c:cat>
            <c:strRef>
              <c:f>'Historical CSAT (Month)'!$A$2:$A$7</c:f>
            </c:strRef>
          </c:cat>
          <c:val>
            <c:numRef>
              <c:f>'Historical CSAT (Month)'!$B$2:$B$7</c:f>
              <c:numCache/>
            </c:numRef>
          </c:val>
        </c:ser>
        <c:axId val="1893624441"/>
        <c:axId val="1237158604"/>
      </c:barChart>
      <c:lineChart>
        <c:varyColors val="0"/>
        <c:ser>
          <c:idx val="1"/>
          <c:order val="1"/>
          <c:tx>
            <c:v>% Response Rate</c:v>
          </c:tx>
          <c:spPr>
            <a:ln cmpd="sng"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'Historical CSAT (Month)'!$A$2:$A$7</c:f>
            </c:strRef>
          </c:cat>
          <c:val>
            <c:numRef>
              <c:f>'Historical CSAT (Month)'!$C$2:$C$7</c:f>
              <c:numCache/>
            </c:numRef>
          </c:val>
          <c:smooth val="0"/>
        </c:ser>
        <c:axId val="1893624441"/>
        <c:axId val="1237158604"/>
      </c:lineChart>
      <c:catAx>
        <c:axId val="18936244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237158604"/>
      </c:catAx>
      <c:valAx>
        <c:axId val="12371586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893624441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800">
                <a:solidFill>
                  <a:schemeClr val="dk1"/>
                </a:solidFill>
                <a:latin typeface="+mn-lt"/>
              </a:defRPr>
            </a:pPr>
            <a:r>
              <a:rPr b="1" i="0" sz="1800">
                <a:solidFill>
                  <a:schemeClr val="dk1"/>
                </a:solidFill>
                <a:latin typeface="+mn-lt"/>
              </a:rPr>
              <a:t>Support Created/Solved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v>Created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'Created-Solved-Backlog by Week'!$A$33:$A$44</c:f>
            </c:strRef>
          </c:cat>
          <c:val>
            <c:numRef>
              <c:f>'Created-Solved-Backlog by Week'!$B$33:$B$44</c:f>
              <c:numCache/>
            </c:numRef>
          </c:val>
        </c:ser>
        <c:ser>
          <c:idx val="1"/>
          <c:order val="1"/>
          <c:tx>
            <c:v>Solved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'Created-Solved-Backlog by Week'!$A$33:$A$44</c:f>
            </c:strRef>
          </c:cat>
          <c:val>
            <c:numRef>
              <c:f>'Created-Solved-Backlog by Week'!$C$33:$C$44</c:f>
              <c:numCache/>
            </c:numRef>
          </c:val>
        </c:ser>
        <c:overlap val="100"/>
        <c:axId val="1170476548"/>
        <c:axId val="476305088"/>
      </c:barChart>
      <c:catAx>
        <c:axId val="11704765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476305088"/>
      </c:catAx>
      <c:valAx>
        <c:axId val="4763050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70476548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v>Backlog</c:v>
          </c:tx>
          <c:spPr>
            <a:ln cmpd="sng" w="28575">
              <a:solidFill>
                <a:srgbClr val="C00000">
                  <a:alpha val="100000"/>
                </a:srgbClr>
              </a:solidFill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'Created-Solved-Backlog by Week'!$A$33:$A$44</c:f>
            </c:strRef>
          </c:cat>
          <c:val>
            <c:numRef>
              <c:f>'Created-Solved-Backlog by Week'!$D$33:$D$44</c:f>
              <c:numCache/>
            </c:numRef>
          </c:val>
          <c:smooth val="0"/>
        </c:ser>
        <c:axId val="105337093"/>
        <c:axId val="1765895758"/>
      </c:lineChart>
      <c:catAx>
        <c:axId val="1053370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765895758"/>
      </c:catAx>
      <c:valAx>
        <c:axId val="1765895758"/>
        <c:scaling>
          <c:orientation val="minMax"/>
          <c:min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05337093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lt1"/>
                </a:solidFill>
                <a:latin typeface="+mn-lt"/>
              </a:defRPr>
            </a:pPr>
            <a:r>
              <a:rPr b="1" i="0" sz="1600">
                <a:solidFill>
                  <a:schemeClr val="lt1"/>
                </a:solidFill>
                <a:latin typeface="+mn-lt"/>
              </a:rPr>
              <a:t>Backlog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4"/>
              </a:solidFill>
            </c:spPr>
          </c:dPt>
          <c:dPt>
            <c:idx val="1"/>
            <c:spPr>
              <a:solidFill>
                <a:srgbClr val="C00000"/>
              </a:solidFill>
            </c:spPr>
          </c:dPt>
          <c:dPt>
            <c:idx val="2"/>
            <c:spPr>
              <a:solidFill>
                <a:schemeClr val="accent5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'Created-Solved-Backlog by Week'!$G$4:$G$7</c:f>
            </c:strRef>
          </c:cat>
          <c:val>
            <c:numRef>
              <c:f>'Created-Solved-Backlog by Week'!$H$4:$H$7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lt1"/>
                </a:solidFill>
                <a:latin typeface="+mn-lt"/>
              </a:defRPr>
            </a:pPr>
            <a:r>
              <a:rPr b="1" i="0" sz="1600">
                <a:solidFill>
                  <a:schemeClr val="lt1"/>
                </a:solidFill>
                <a:latin typeface="+mn-lt"/>
              </a:rPr>
              <a:t>Backlog by Component (Top 10)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# Tickets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cat>
            <c:strRef>
              <c:f>'1. Weekly Presentation; Back...'!$A$2:$A$11</c:f>
            </c:strRef>
          </c:cat>
          <c:val>
            <c:numRef>
              <c:f>'1. Weekly Presentation; Back...'!$B$2:$B$11</c:f>
              <c:numCache/>
            </c:numRef>
          </c:val>
        </c:ser>
        <c:axId val="1488497861"/>
        <c:axId val="1758806877"/>
      </c:barChart>
      <c:lineChart>
        <c:varyColors val="0"/>
        <c:ser>
          <c:idx val="1"/>
          <c:order val="1"/>
          <c:tx>
            <c:v>% of Total Backlog</c:v>
          </c:tx>
          <c:spPr>
            <a:ln cmpd="sng"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'1. Weekly Presentation; Back...'!$A$2:$A$11</c:f>
            </c:strRef>
          </c:cat>
          <c:val>
            <c:numRef>
              <c:f>'1. Weekly Presentation; Back...'!$C$2:$C$11</c:f>
              <c:numCache/>
            </c:numRef>
          </c:val>
          <c:smooth val="0"/>
        </c:ser>
        <c:axId val="1488497861"/>
        <c:axId val="1758806877"/>
      </c:lineChart>
      <c:catAx>
        <c:axId val="14884978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758806877"/>
      </c:catAx>
      <c:valAx>
        <c:axId val="17588068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488497861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lt1"/>
                </a:solidFill>
                <a:latin typeface="+mn-lt"/>
              </a:defRPr>
            </a:pPr>
            <a:r>
              <a:rPr b="1" i="0" sz="1600">
                <a:solidFill>
                  <a:schemeClr val="lt1"/>
                </a:solidFill>
                <a:latin typeface="+mn-lt"/>
              </a:rPr>
              <a:t>Full Resolution Time (hr)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'Full Resolution Time by Week'!$A$42:$A$52</c:f>
            </c:strRef>
          </c:cat>
          <c:val>
            <c:numRef>
              <c:f>'Full Resolution Time by Week'!$B$42:$B$52</c:f>
              <c:numCache/>
            </c:numRef>
          </c:val>
        </c:ser>
        <c:axId val="664313052"/>
        <c:axId val="657844106"/>
      </c:barChart>
      <c:catAx>
        <c:axId val="6643130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657844106"/>
      </c:catAx>
      <c:valAx>
        <c:axId val="6578441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664313052"/>
      </c:valAx>
    </c:plotArea>
    <c:plotVisOnly val="1"/>
  </c:chart>
  <c:spPr>
    <a:solidFill>
      <a:schemeClr val="dk1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v>Tickets per 100 Transactions</c:v>
          </c:tx>
          <c:spPr>
            <a:ln cmpd="sng" w="19050">
              <a:solidFill>
                <a:schemeClr val="accent2"/>
              </a:solidFill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'Tickets-Transactions'!$D$6:$D$11</c:f>
            </c:strRef>
          </c:cat>
          <c:val>
            <c:numRef>
              <c:f>'Tickets-Transactions'!$G$6:$G$11</c:f>
              <c:numCache/>
            </c:numRef>
          </c:val>
          <c:smooth val="0"/>
        </c:ser>
        <c:axId val="1723403113"/>
        <c:axId val="669242640"/>
      </c:lineChart>
      <c:catAx>
        <c:axId val="17234031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669242640"/>
      </c:catAx>
      <c:valAx>
        <c:axId val="669242640"/>
        <c:scaling>
          <c:orientation val="minMax"/>
          <c:max val="1.8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723403113"/>
      </c:valAx>
    </c:plotArea>
    <c:legend>
      <c:legendPos val="t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lt1"/>
                </a:solidFill>
                <a:latin typeface="+mn-lt"/>
              </a:defRPr>
            </a:pPr>
            <a:r>
              <a:rPr b="1" i="0" sz="1600">
                <a:solidFill>
                  <a:schemeClr val="lt1"/>
                </a:solidFill>
                <a:latin typeface="+mn-lt"/>
              </a:rPr>
              <a:t>Total Cases Vs. JIRA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8575">
              <a:solidFill>
                <a:schemeClr val="accent1"/>
              </a:solidFill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'Linked to JIRA'!$K$7:$K$18</c:f>
            </c:strRef>
          </c:cat>
          <c:val>
            <c:numRef>
              <c:f>'Linked to JIRA'!$N$7:$N$18</c:f>
              <c:numCache/>
            </c:numRef>
          </c:val>
          <c:smooth val="0"/>
        </c:ser>
        <c:axId val="244440597"/>
        <c:axId val="1458921756"/>
      </c:lineChart>
      <c:catAx>
        <c:axId val="2444405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458921756"/>
      </c:catAx>
      <c:valAx>
        <c:axId val="14589217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244440597"/>
      </c:valAx>
    </c:plotArea>
    <c:plotVisOnly val="1"/>
  </c:chart>
  <c:spPr>
    <a:solidFill>
      <a:schemeClr val="dk1"/>
    </a:solidFill>
  </c:spPr>
</c:chartSpace>
</file>

<file path=xl/charts/chart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'Linked to JIRA'!$L$6:$M$6</c:f>
            </c:strRef>
          </c:cat>
          <c:val>
            <c:numRef>
              <c:f>'Linked to JIRA'!$L$19:$M$19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2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v>NetSuite 1.0</c:v>
          </c:tx>
          <c:spPr>
            <a:ln cmpd="sng"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 "Components" Vs. JIRA'!$C$2:$I$2</c:f>
            </c:strRef>
          </c:cat>
          <c:val>
            <c:numRef>
              <c:f>' "Components" Vs. JIRA'!$C$3:$I$3</c:f>
              <c:numCache/>
            </c:numRef>
          </c:val>
          <c:smooth val="0"/>
        </c:ser>
        <c:ser>
          <c:idx val="1"/>
          <c:order val="1"/>
          <c:tx>
            <c:v>NetSuite 2.0</c:v>
          </c:tx>
          <c:spPr>
            <a:ln cmpd="sng"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 "Components" Vs. JIRA'!$C$2:$I$2</c:f>
            </c:strRef>
          </c:cat>
          <c:val>
            <c:numRef>
              <c:f>' "Components" Vs. JIRA'!$C$4:$I$4</c:f>
              <c:numCache/>
            </c:numRef>
          </c:val>
          <c:smooth val="0"/>
        </c:ser>
        <c:ser>
          <c:idx val="2"/>
          <c:order val="2"/>
          <c:tx>
            <c:v>QBO 2.0</c:v>
          </c:tx>
          <c:spPr>
            <a:ln cmpd="sng"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 "Components" Vs. JIRA'!$C$2:$I$2</c:f>
            </c:strRef>
          </c:cat>
          <c:val>
            <c:numRef>
              <c:f>' "Components" Vs. JIRA'!$C$5:$I$5</c:f>
              <c:numCache/>
            </c:numRef>
          </c:val>
          <c:smooth val="0"/>
        </c:ser>
        <c:ser>
          <c:idx val="3"/>
          <c:order val="3"/>
          <c:tx>
            <c:v>API</c:v>
          </c:tx>
          <c:spPr>
            <a:ln cmpd="sng" w="28575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 "Components" Vs. JIRA'!$C$2:$I$2</c:f>
            </c:strRef>
          </c:cat>
          <c:val>
            <c:numRef>
              <c:f>' "Components" Vs. JIRA'!$C$6:$I$6</c:f>
              <c:numCache/>
            </c:numRef>
          </c:val>
          <c:smooth val="0"/>
        </c:ser>
        <c:ser>
          <c:idx val="4"/>
          <c:order val="4"/>
          <c:tx>
            <c:v>Other</c:v>
          </c:tx>
          <c:spPr>
            <a:ln cmpd="sng" w="285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 "Components" Vs. JIRA'!$C$2:$I$2</c:f>
            </c:strRef>
          </c:cat>
          <c:val>
            <c:numRef>
              <c:f>' "Components" Vs. JIRA'!$C$7:$I$7</c:f>
              <c:numCache/>
            </c:numRef>
          </c:val>
          <c:smooth val="0"/>
        </c:ser>
        <c:ser>
          <c:idx val="5"/>
          <c:order val="5"/>
          <c:tx>
            <c:v>Intacct 2.0</c:v>
          </c:tx>
          <c:spPr>
            <a:ln cmpd="sng" w="28575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 "Components" Vs. JIRA'!$C$2:$I$2</c:f>
            </c:strRef>
          </c:cat>
          <c:val>
            <c:numRef>
              <c:f>' "Components" Vs. JIRA'!$C$8:$I$8</c:f>
              <c:numCache/>
            </c:numRef>
          </c:val>
          <c:smooth val="0"/>
        </c:ser>
        <c:axId val="1536426806"/>
        <c:axId val="867470737"/>
      </c:lineChart>
      <c:catAx>
        <c:axId val="15364268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867470737"/>
      </c:catAx>
      <c:valAx>
        <c:axId val="8674707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536426806"/>
      </c:valAx>
    </c:plotArea>
    <c:plotVisOnly val="1"/>
  </c:chart>
  <c:spPr>
    <a:solidFill>
      <a:schemeClr val="dk1"/>
    </a:solidFill>
  </c:spPr>
</c:chartSpace>
</file>

<file path=xl/charts/chart2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v>NetSuite 1.0</c:v>
          </c:tx>
          <c:spPr>
            <a:ln cmpd="sng"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 "Components" Vs. JIRA'!$Q$2:$W$2</c:f>
            </c:strRef>
          </c:cat>
          <c:val>
            <c:numRef>
              <c:f>' "Components" Vs. JIRA'!$Q$3:$W$3</c:f>
              <c:numCache/>
            </c:numRef>
          </c:val>
          <c:smooth val="0"/>
        </c:ser>
        <c:ser>
          <c:idx val="1"/>
          <c:order val="1"/>
          <c:tx>
            <c:v>NetSuite 2.0</c:v>
          </c:tx>
          <c:spPr>
            <a:ln cmpd="sng"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 "Components" Vs. JIRA'!$Q$2:$W$2</c:f>
            </c:strRef>
          </c:cat>
          <c:val>
            <c:numRef>
              <c:f>' "Components" Vs. JIRA'!$Q$4:$W$4</c:f>
              <c:numCache/>
            </c:numRef>
          </c:val>
          <c:smooth val="0"/>
        </c:ser>
        <c:ser>
          <c:idx val="2"/>
          <c:order val="2"/>
          <c:tx>
            <c:v>QBO 2.0</c:v>
          </c:tx>
          <c:spPr>
            <a:ln cmpd="sng"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 "Components" Vs. JIRA'!$Q$2:$W$2</c:f>
            </c:strRef>
          </c:cat>
          <c:val>
            <c:numRef>
              <c:f>' "Components" Vs. JIRA'!$Q$5:$W$5</c:f>
              <c:numCache/>
            </c:numRef>
          </c:val>
          <c:smooth val="0"/>
        </c:ser>
        <c:ser>
          <c:idx val="3"/>
          <c:order val="3"/>
          <c:tx>
            <c:v>API</c:v>
          </c:tx>
          <c:spPr>
            <a:ln cmpd="sng" w="28575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 "Components" Vs. JIRA'!$Q$2:$W$2</c:f>
            </c:strRef>
          </c:cat>
          <c:val>
            <c:numRef>
              <c:f>' "Components" Vs. JIRA'!$Q$6:$W$6</c:f>
              <c:numCache/>
            </c:numRef>
          </c:val>
          <c:smooth val="0"/>
        </c:ser>
        <c:ser>
          <c:idx val="4"/>
          <c:order val="4"/>
          <c:tx>
            <c:v>Other</c:v>
          </c:tx>
          <c:spPr>
            <a:ln cmpd="sng" w="285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 "Components" Vs. JIRA'!$Q$2:$W$2</c:f>
            </c:strRef>
          </c:cat>
          <c:val>
            <c:numRef>
              <c:f>' "Components" Vs. JIRA'!$Q$7:$W$7</c:f>
              <c:numCache/>
            </c:numRef>
          </c:val>
          <c:smooth val="0"/>
        </c:ser>
        <c:ser>
          <c:idx val="5"/>
          <c:order val="5"/>
          <c:tx>
            <c:v>Intacct 2.0</c:v>
          </c:tx>
          <c:spPr>
            <a:ln cmpd="sng" w="28575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 "Components" Vs. JIRA'!$Q$2:$W$2</c:f>
            </c:strRef>
          </c:cat>
          <c:val>
            <c:numRef>
              <c:f>' "Components" Vs. JIRA'!$Q$8:$W$8</c:f>
              <c:numCache/>
            </c:numRef>
          </c:val>
          <c:smooth val="0"/>
        </c:ser>
        <c:axId val="534669459"/>
        <c:axId val="106649972"/>
      </c:lineChart>
      <c:catAx>
        <c:axId val="5346694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06649972"/>
      </c:catAx>
      <c:valAx>
        <c:axId val="1066499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534669459"/>
      </c:valAx>
    </c:plotArea>
    <c:plotVisOnly val="1"/>
  </c:chart>
  <c:spPr>
    <a:solidFill>
      <a:schemeClr val="dk1"/>
    </a:solidFill>
  </c:spPr>
</c:chartSpace>
</file>

<file path=xl/charts/chart2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v>API</c:v>
          </c:tx>
          <c:spPr>
            <a:ln cmpd="sng"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Sheet1!$C$3:$N$3</c:f>
            </c:strRef>
          </c:cat>
          <c:val>
            <c:numRef>
              <c:f>Sheet1!$C$4:$N$4</c:f>
              <c:numCache/>
            </c:numRef>
          </c:val>
          <c:smooth val="0"/>
        </c:ser>
        <c:ser>
          <c:idx val="1"/>
          <c:order val="1"/>
          <c:tx>
            <c:v>Intacct 2.0</c:v>
          </c:tx>
          <c:spPr>
            <a:ln cmpd="sng"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Sheet1!$C$3:$N$3</c:f>
            </c:strRef>
          </c:cat>
          <c:val>
            <c:numRef>
              <c:f>Sheet1!$C$5:$N$5</c:f>
              <c:numCache/>
            </c:numRef>
          </c:val>
          <c:smooth val="0"/>
        </c:ser>
        <c:ser>
          <c:idx val="2"/>
          <c:order val="2"/>
          <c:tx>
            <c:v>NetSuite 1.0</c:v>
          </c:tx>
          <c:spPr>
            <a:ln cmpd="sng"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Sheet1!$C$3:$N$3</c:f>
            </c:strRef>
          </c:cat>
          <c:val>
            <c:numRef>
              <c:f>Sheet1!$C$6:$N$6</c:f>
              <c:numCache/>
            </c:numRef>
          </c:val>
          <c:smooth val="0"/>
        </c:ser>
        <c:ser>
          <c:idx val="3"/>
          <c:order val="3"/>
          <c:tx>
            <c:v>NetSuite 2.0</c:v>
          </c:tx>
          <c:spPr>
            <a:ln cmpd="sng" w="28575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Sheet1!$C$3:$N$3</c:f>
            </c:strRef>
          </c:cat>
          <c:val>
            <c:numRef>
              <c:f>Sheet1!$C$7:$N$7</c:f>
              <c:numCache/>
            </c:numRef>
          </c:val>
          <c:smooth val="0"/>
        </c:ser>
        <c:ser>
          <c:idx val="4"/>
          <c:order val="4"/>
          <c:tx>
            <c:v>Other</c:v>
          </c:tx>
          <c:spPr>
            <a:ln cmpd="sng" w="285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Sheet1!$C$3:$N$3</c:f>
            </c:strRef>
          </c:cat>
          <c:val>
            <c:numRef>
              <c:f>Sheet1!$C$8:$N$8</c:f>
              <c:numCache/>
            </c:numRef>
          </c:val>
          <c:smooth val="0"/>
        </c:ser>
        <c:ser>
          <c:idx val="5"/>
          <c:order val="5"/>
          <c:tx>
            <c:v>QBO 2.0</c:v>
          </c:tx>
          <c:spPr>
            <a:ln cmpd="sng" w="28575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Sheet1!$C$3:$N$3</c:f>
            </c:strRef>
          </c:cat>
          <c:val>
            <c:numRef>
              <c:f>Sheet1!$C$9:$N$9</c:f>
              <c:numCache/>
            </c:numRef>
          </c:val>
          <c:smooth val="0"/>
        </c:ser>
        <c:axId val="2018543428"/>
        <c:axId val="1116673915"/>
      </c:lineChart>
      <c:catAx>
        <c:axId val="20185434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116673915"/>
      </c:catAx>
      <c:valAx>
        <c:axId val="1116673915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2018543428"/>
      </c:valAx>
    </c:plotArea>
    <c:plotVisOnly val="1"/>
  </c:chart>
  <c:spPr>
    <a:solidFill>
      <a:schemeClr val="dk1"/>
    </a:solidFill>
  </c:spPr>
</c:chartSpace>
</file>

<file path=xl/charts/chart2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axId val="1987924317"/>
        <c:axId val="1469250605"/>
      </c:lineChart>
      <c:catAx>
        <c:axId val="19879243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469250605"/>
      </c:catAx>
      <c:valAx>
        <c:axId val="1469250605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987924317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lt1"/>
                </a:solidFill>
                <a:latin typeface="+mn-lt"/>
              </a:defRPr>
            </a:pPr>
            <a:r>
              <a:rPr b="1" i="0" sz="1600">
                <a:solidFill>
                  <a:schemeClr val="lt1"/>
                </a:solidFill>
                <a:latin typeface="+mn-lt"/>
              </a:rPr>
              <a:t>Customer Wait Times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AVG First Reply Time (hrs)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Sheet5!$B$3:$B$8</c:f>
            </c:strRef>
          </c:cat>
          <c:val>
            <c:numRef>
              <c:f>Sheet5!$C$3:$C$8</c:f>
              <c:numCache/>
            </c:numRef>
          </c:val>
        </c:ser>
        <c:ser>
          <c:idx val="1"/>
          <c:order val="1"/>
          <c:tx>
            <c:v>AVG Requester Wait Time (hrs)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Sheet5!$B$3:$B$8</c:f>
            </c:strRef>
          </c:cat>
          <c:val>
            <c:numRef>
              <c:f>Sheet5!$D$3:$D$8</c:f>
              <c:numCache/>
            </c:numRef>
          </c:val>
        </c:ser>
        <c:axId val="1229892679"/>
        <c:axId val="487642568"/>
      </c:barChart>
      <c:catAx>
        <c:axId val="12298926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487642568"/>
      </c:catAx>
      <c:valAx>
        <c:axId val="4876425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229892679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lt1"/>
                </a:solidFill>
                <a:latin typeface="+mn-lt"/>
              </a:defRPr>
            </a:pPr>
            <a:r>
              <a:rPr b="1" i="0" sz="1600">
                <a:solidFill>
                  <a:schemeClr val="lt1"/>
                </a:solidFill>
                <a:latin typeface="+mn-lt"/>
              </a:rPr>
              <a:t>Created and Solved by QTR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Created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0"/>
            <c:txPr>
              <a:bodyPr/>
              <a:lstStyle/>
              <a:p>
                <a:pPr lvl="0">
                  <a:defRPr b="0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'Created-Solved by QTR'!$B$6:$B$11</c:f>
            </c:strRef>
          </c:cat>
          <c:val>
            <c:numRef>
              <c:f>'Created-Solved by QTR'!$C$6:$C$11</c:f>
              <c:numCache/>
            </c:numRef>
          </c:val>
        </c:ser>
        <c:ser>
          <c:idx val="1"/>
          <c:order val="1"/>
          <c:tx>
            <c:v>Solved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'Created-Solved by QTR'!$B$6:$B$11</c:f>
            </c:strRef>
          </c:cat>
          <c:val>
            <c:numRef>
              <c:f>'Created-Solved by QTR'!$D$6:$D$11</c:f>
              <c:numCache/>
            </c:numRef>
          </c:val>
        </c:ser>
        <c:axId val="1809619507"/>
        <c:axId val="1283006127"/>
      </c:barChart>
      <c:catAx>
        <c:axId val="18096195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283006127"/>
      </c:catAx>
      <c:valAx>
        <c:axId val="1283006127"/>
        <c:scaling>
          <c:orientation val="minMax"/>
          <c:max val="75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809619507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800">
                <a:solidFill>
                  <a:schemeClr val="dk1"/>
                </a:solidFill>
                <a:latin typeface="+mn-lt"/>
              </a:defRPr>
            </a:pPr>
            <a:r>
              <a:rPr b="1" i="0" sz="1800">
                <a:solidFill>
                  <a:schemeClr val="dk1"/>
                </a:solidFill>
                <a:latin typeface="+mn-lt"/>
              </a:rPr>
              <a:t>AVG Response Time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AVG Response Time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'AVG Response Time'!$A$2:$A$6</c:f>
            </c:strRef>
          </c:cat>
          <c:val>
            <c:numRef>
              <c:f>'AVG Response Time'!$B$2:$B$6</c:f>
              <c:numCache/>
            </c:numRef>
          </c:val>
        </c:ser>
        <c:axId val="1420203697"/>
        <c:axId val="851931118"/>
      </c:barChart>
      <c:catAx>
        <c:axId val="14202036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851931118"/>
      </c:catAx>
      <c:valAx>
        <c:axId val="8519311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420203697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lt1"/>
                </a:solidFill>
                <a:latin typeface="+mn-lt"/>
              </a:defRPr>
            </a:pPr>
            <a:r>
              <a:rPr b="1" i="0" sz="1600">
                <a:solidFill>
                  <a:schemeClr val="lt1"/>
                </a:solidFill>
                <a:latin typeface="+mn-lt"/>
              </a:rPr>
              <a:t>CSAT Score by QTR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v>CSAT Response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'CSAT by QTR'!$B$4:$B$9</c:f>
            </c:strRef>
          </c:cat>
          <c:val>
            <c:numRef>
              <c:f>'CSAT by QTR'!$D$4:$D$9</c:f>
              <c:numCache/>
            </c:numRef>
          </c:val>
        </c:ser>
        <c:ser>
          <c:idx val="1"/>
          <c:order val="1"/>
          <c:tx>
            <c:v>Bad</c:v>
          </c:tx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'CSAT by QTR'!$B$4:$B$9</c:f>
            </c:strRef>
          </c:cat>
          <c:val>
            <c:numRef>
              <c:f>'CSAT by QTR'!$E$4:$E$9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'CSAT by QTR'!$B$4:$B$9</c:f>
            </c:strRef>
          </c:cat>
          <c:val>
            <c:numRef>
              <c:f>'CSAT by QTR'!$F$4:$F$9</c:f>
              <c:numCache/>
            </c:numRef>
          </c:val>
        </c:ser>
        <c:overlap val="100"/>
        <c:axId val="686027815"/>
        <c:axId val="1387960197"/>
      </c:barChart>
      <c:lineChart>
        <c:varyColors val="0"/>
        <c:ser>
          <c:idx val="3"/>
          <c:order val="3"/>
          <c:tx>
            <c:v>CSAT</c:v>
          </c:tx>
          <c:spPr>
            <a:ln cmpd="sng" w="28575">
              <a:solidFill>
                <a:schemeClr val="accent1"/>
              </a:solidFill>
            </a:ln>
          </c:spPr>
          <c:marker>
            <c:symbol val="none"/>
          </c:marker>
          <c:dPt>
            <c:idx val="3"/>
            <c:marker>
              <c:symbol val="none"/>
            </c:marker>
          </c:dPt>
          <c:cat>
            <c:strRef>
              <c:f>'CSAT by QTR'!$B$4:$B$9</c:f>
            </c:strRef>
          </c:cat>
          <c:val>
            <c:numRef>
              <c:f>'CSAT by QTR'!$C$4:$C$9</c:f>
              <c:numCache/>
            </c:numRef>
          </c:val>
          <c:smooth val="0"/>
        </c:ser>
        <c:axId val="686027815"/>
        <c:axId val="1387960197"/>
      </c:lineChart>
      <c:catAx>
        <c:axId val="686027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387960197"/>
      </c:catAx>
      <c:valAx>
        <c:axId val="1387960197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686027815"/>
      </c:valAx>
    </c:plotArea>
    <c:plotVisOnly val="1"/>
  </c:chart>
  <c:spPr>
    <a:solidFill>
      <a:schemeClr val="dk1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lt1"/>
                </a:solidFill>
                <a:latin typeface="+mn-lt"/>
              </a:defRPr>
            </a:pPr>
            <a:r>
              <a:rPr b="1" i="0" sz="1600">
                <a:solidFill>
                  <a:schemeClr val="lt1"/>
                </a:solidFill>
                <a:latin typeface="+mn-lt"/>
              </a:rPr>
              <a:t>Ticket Origin - Q2 2020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PayerPayee!$F$2</c:f>
            </c:strRef>
          </c:tx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PayerPayee!$B$3:$B$6</c:f>
            </c:strRef>
          </c:cat>
          <c:val>
            <c:numRef>
              <c:f>PayerPayee!$F$3:$F$6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chemeClr val="lt1"/>
                </a:solidFill>
                <a:latin typeface="+mn-lt"/>
              </a:defRPr>
            </a:pPr>
            <a:r>
              <a:rPr b="0" i="0" sz="1800">
                <a:solidFill>
                  <a:schemeClr val="lt1"/>
                </a:solidFill>
                <a:latin typeface="+mn-lt"/>
              </a:rPr>
              <a:t>Ticket Origin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Payer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PayerPayee!$D$2:$F$2</c:f>
            </c:strRef>
          </c:cat>
          <c:val>
            <c:numRef>
              <c:f>PayerPayee!$D$3:$F$3</c:f>
              <c:numCache/>
            </c:numRef>
          </c:val>
        </c:ser>
        <c:ser>
          <c:idx val="1"/>
          <c:order val="1"/>
          <c:tx>
            <c:v>Payee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PayerPayee!$D$2:$F$2</c:f>
            </c:strRef>
          </c:cat>
          <c:val>
            <c:numRef>
              <c:f>PayerPayee!$D$4:$F$4</c:f>
              <c:numCache/>
            </c:numRef>
          </c:val>
        </c:ser>
        <c:ser>
          <c:idx val="2"/>
          <c:order val="2"/>
          <c:tx>
            <c:v>Internal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PayerPayee!$D$2:$F$2</c:f>
            </c:strRef>
          </c:cat>
          <c:val>
            <c:numRef>
              <c:f>PayerPayee!$D$5:$F$5</c:f>
              <c:numCache/>
            </c:numRef>
          </c:val>
        </c:ser>
        <c:ser>
          <c:idx val="3"/>
          <c:order val="3"/>
          <c:tx>
            <c:v>Partner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PayerPayee!$D$2:$F$2</c:f>
            </c:strRef>
          </c:cat>
          <c:val>
            <c:numRef>
              <c:f>PayerPayee!$D$6:$F$6</c:f>
              <c:numCache/>
            </c:numRef>
          </c:val>
        </c:ser>
        <c:axId val="1837284768"/>
        <c:axId val="1170004518"/>
      </c:barChart>
      <c:catAx>
        <c:axId val="183728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170004518"/>
      </c:catAx>
      <c:valAx>
        <c:axId val="117000451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37284768"/>
      </c:valAx>
    </c:plotArea>
    <c:legend>
      <c:legendPos val="t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v>Backlog</c:v>
          </c:tx>
          <c:spPr>
            <a:ln cmpd="sng" w="28575">
              <a:solidFill>
                <a:srgbClr val="C00000">
                  <a:alpha val="100000"/>
                </a:srgbClr>
              </a:solidFill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'Created-Solved-Backlog by Week'!$A$10:$A$23</c:f>
            </c:strRef>
          </c:cat>
          <c:val>
            <c:numRef>
              <c:f>'Created-Solved-Backlog by Week'!$D$10:$D$23</c:f>
              <c:numCache/>
            </c:numRef>
          </c:val>
          <c:smooth val="0"/>
        </c:ser>
        <c:axId val="2142199981"/>
        <c:axId val="1771065010"/>
      </c:lineChart>
      <c:catAx>
        <c:axId val="21421999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771065010"/>
      </c:catAx>
      <c:valAx>
        <c:axId val="1771065010"/>
        <c:scaling>
          <c:orientation val="minMax"/>
          <c:min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2142199981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Relationship Id="rId3" Type="http://schemas.openxmlformats.org/officeDocument/2006/relationships/chart" Target="../charts/chart11.xml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Relationship Id="rId3" Type="http://schemas.openxmlformats.org/officeDocument/2006/relationships/chart" Target="../charts/chart17.xml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20.xml.rels><?xml version="1.0" encoding="UTF-8" standalone="yes"?>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21.xml.rels><?xml version="1.0" encoding="UTF-8" standalone="yes"?>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476250</xdr:colOff>
      <xdr:row>2</xdr:row>
      <xdr:rowOff>0</xdr:rowOff>
    </xdr:from>
    <xdr:ext cx="4343400" cy="2714625"/>
    <xdr:graphicFrame>
      <xdr:nvGraphicFramePr>
        <xdr:cNvPr id="23369706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476250</xdr:colOff>
      <xdr:row>19</xdr:row>
      <xdr:rowOff>57150</xdr:rowOff>
    </xdr:from>
    <xdr:ext cx="4343400" cy="2714625"/>
    <xdr:graphicFrame>
      <xdr:nvGraphicFramePr>
        <xdr:cNvPr id="1263026669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571500</xdr:colOff>
      <xdr:row>1</xdr:row>
      <xdr:rowOff>152400</xdr:rowOff>
    </xdr:from>
    <xdr:ext cx="4343400" cy="2714625"/>
    <xdr:graphicFrame>
      <xdr:nvGraphicFramePr>
        <xdr:cNvPr id="243531611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9</xdr:row>
      <xdr:rowOff>133350</xdr:rowOff>
    </xdr:from>
    <xdr:ext cx="4371975" cy="2714625"/>
    <xdr:graphicFrame>
      <xdr:nvGraphicFramePr>
        <xdr:cNvPr id="835961334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0</xdr:colOff>
      <xdr:row>31</xdr:row>
      <xdr:rowOff>0</xdr:rowOff>
    </xdr:from>
    <xdr:ext cx="4648200" cy="2743200"/>
    <xdr:graphicFrame>
      <xdr:nvGraphicFramePr>
        <xdr:cNvPr id="181955195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10</xdr:col>
      <xdr:colOff>0</xdr:colOff>
      <xdr:row>8</xdr:row>
      <xdr:rowOff>161925</xdr:rowOff>
    </xdr:from>
    <xdr:ext cx="4391025" cy="2714625"/>
    <xdr:graphicFrame>
      <xdr:nvGraphicFramePr>
        <xdr:cNvPr id="1059498239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19</xdr:col>
      <xdr:colOff>0</xdr:colOff>
      <xdr:row>2</xdr:row>
      <xdr:rowOff>19050</xdr:rowOff>
    </xdr:from>
    <xdr:ext cx="4371975" cy="2714625"/>
    <xdr:graphicFrame>
      <xdr:nvGraphicFramePr>
        <xdr:cNvPr id="443416015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2</xdr:row>
      <xdr:rowOff>0</xdr:rowOff>
    </xdr:from>
    <xdr:ext cx="8105775" cy="22098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228600</xdr:colOff>
      <xdr:row>4</xdr:row>
      <xdr:rowOff>9525</xdr:rowOff>
    </xdr:from>
    <xdr:ext cx="9734550" cy="4181475"/>
    <xdr:graphicFrame>
      <xdr:nvGraphicFramePr>
        <xdr:cNvPr id="1513302930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381000</xdr:colOff>
      <xdr:row>4</xdr:row>
      <xdr:rowOff>9525</xdr:rowOff>
    </xdr:from>
    <xdr:ext cx="8820150" cy="4343400"/>
    <xdr:graphicFrame>
      <xdr:nvGraphicFramePr>
        <xdr:cNvPr id="1159175880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0</xdr:colOff>
      <xdr:row>32</xdr:row>
      <xdr:rowOff>0</xdr:rowOff>
    </xdr:from>
    <xdr:ext cx="8839200" cy="4343400"/>
    <xdr:graphicFrame>
      <xdr:nvGraphicFramePr>
        <xdr:cNvPr id="1640132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533400</xdr:colOff>
      <xdr:row>1</xdr:row>
      <xdr:rowOff>133350</xdr:rowOff>
    </xdr:from>
    <xdr:ext cx="4476750" cy="2714625"/>
    <xdr:graphicFrame>
      <xdr:nvGraphicFramePr>
        <xdr:cNvPr id="915294444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76200</xdr:colOff>
      <xdr:row>12</xdr:row>
      <xdr:rowOff>133350</xdr:rowOff>
    </xdr:from>
    <xdr:ext cx="4905375" cy="2714625"/>
    <xdr:graphicFrame>
      <xdr:nvGraphicFramePr>
        <xdr:cNvPr id="561800935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57150</xdr:colOff>
      <xdr:row>29</xdr:row>
      <xdr:rowOff>66675</xdr:rowOff>
    </xdr:from>
    <xdr:ext cx="5019675" cy="2714625"/>
    <xdr:graphicFrame>
      <xdr:nvGraphicFramePr>
        <xdr:cNvPr id="1671173272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228600</xdr:colOff>
      <xdr:row>6</xdr:row>
      <xdr:rowOff>171450</xdr:rowOff>
    </xdr:from>
    <xdr:ext cx="7258050" cy="2714625"/>
    <xdr:graphicFrame>
      <xdr:nvGraphicFramePr>
        <xdr:cNvPr id="1145460370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571500</xdr:colOff>
      <xdr:row>9</xdr:row>
      <xdr:rowOff>123825</xdr:rowOff>
    </xdr:from>
    <xdr:ext cx="4343400" cy="2714625"/>
    <xdr:graphicFrame>
      <xdr:nvGraphicFramePr>
        <xdr:cNvPr id="1385507846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600075</xdr:colOff>
      <xdr:row>23</xdr:row>
      <xdr:rowOff>19050</xdr:rowOff>
    </xdr:from>
    <xdr:ext cx="4495800" cy="2714625"/>
    <xdr:graphicFrame>
      <xdr:nvGraphicFramePr>
        <xdr:cNvPr id="1389712526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16</xdr:col>
      <xdr:colOff>590550</xdr:colOff>
      <xdr:row>4</xdr:row>
      <xdr:rowOff>161925</xdr:rowOff>
    </xdr:from>
    <xdr:ext cx="4343400" cy="3800475"/>
    <xdr:graphicFrame>
      <xdr:nvGraphicFramePr>
        <xdr:cNvPr id="1584768719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581025</xdr:colOff>
      <xdr:row>10</xdr:row>
      <xdr:rowOff>161925</xdr:rowOff>
    </xdr:from>
    <xdr:ext cx="9296400" cy="3257550"/>
    <xdr:graphicFrame>
      <xdr:nvGraphicFramePr>
        <xdr:cNvPr id="1089332799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0</xdr:colOff>
      <xdr:row>11</xdr:row>
      <xdr:rowOff>0</xdr:rowOff>
    </xdr:from>
    <xdr:ext cx="7267575" cy="3257550"/>
    <xdr:graphicFrame>
      <xdr:nvGraphicFramePr>
        <xdr:cNvPr id="732951021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11</xdr:row>
      <xdr:rowOff>9525</xdr:rowOff>
    </xdr:from>
    <xdr:ext cx="7296150" cy="4838700"/>
    <xdr:graphicFrame>
      <xdr:nvGraphicFramePr>
        <xdr:cNvPr id="1244034224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514350</xdr:colOff>
      <xdr:row>21</xdr:row>
      <xdr:rowOff>104775</xdr:rowOff>
    </xdr:from>
    <xdr:ext cx="11725275" cy="4524375"/>
    <xdr:graphicFrame>
      <xdr:nvGraphicFramePr>
        <xdr:cNvPr id="1620152354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590550</xdr:colOff>
      <xdr:row>2</xdr:row>
      <xdr:rowOff>161925</xdr:rowOff>
    </xdr:from>
    <xdr:ext cx="4343400" cy="2714625"/>
    <xdr:graphicFrame>
      <xdr:nvGraphicFramePr>
        <xdr:cNvPr id="32610751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600075</xdr:colOff>
      <xdr:row>3</xdr:row>
      <xdr:rowOff>9525</xdr:rowOff>
    </xdr:from>
    <xdr:ext cx="8020050" cy="2105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600075</xdr:colOff>
      <xdr:row>13</xdr:row>
      <xdr:rowOff>171450</xdr:rowOff>
    </xdr:from>
    <xdr:ext cx="7639050" cy="3914775"/>
    <xdr:graphicFrame>
      <xdr:nvGraphicFramePr>
        <xdr:cNvPr id="1556317323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1076325</xdr:colOff>
      <xdr:row>10</xdr:row>
      <xdr:rowOff>171450</xdr:rowOff>
    </xdr:from>
    <xdr:ext cx="5410200" cy="3086100"/>
    <xdr:graphicFrame>
      <xdr:nvGraphicFramePr>
        <xdr:cNvPr id="1181992668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123825</xdr:colOff>
      <xdr:row>9</xdr:row>
      <xdr:rowOff>161925</xdr:rowOff>
    </xdr:from>
    <xdr:ext cx="9848850" cy="3705225"/>
    <xdr:graphicFrame>
      <xdr:nvGraphicFramePr>
        <xdr:cNvPr id="123096383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ref="C3:D29" displayName="Table_1" id="1">
  <tableColumns count="2">
    <tableColumn name="Component" id="1"/>
    <tableColumn name="Tickets" id="2"/>
  </tableColumns>
  <tableStyleInfo name="Payer- Component-style" showColumnStripes="0" showFirstColumn="1" showLastColumn="1" showRowStripes="1"/>
</table>
</file>

<file path=xl/tables/table10.xml><?xml version="1.0" encoding="utf-8"?>
<table xmlns="http://schemas.openxmlformats.org/spreadsheetml/2006/main" ref="P2:W8" displayName="Table_10" id="10">
  <tableColumns count="8">
    <tableColumn name="Month (Ticket Created)" id="1"/>
    <tableColumn name="Jan" id="2"/>
    <tableColumn name="Feb" id="3"/>
    <tableColumn name="Mar" id="4"/>
    <tableColumn name="Apr" id="5"/>
    <tableColumn name="May" id="6"/>
    <tableColumn name="Jun" id="7"/>
    <tableColumn name="Jul" id="8"/>
  </tableColumns>
  <tableStyleInfo name=" &quot;Components&quot; Vs. JIRA-style 2" showColumnStripes="0" showFirstColumn="1" showLastColumn="1" showRowStripes="1"/>
</table>
</file>

<file path=xl/tables/table11.xml><?xml version="1.0" encoding="utf-8"?>
<table xmlns="http://schemas.openxmlformats.org/spreadsheetml/2006/main" ref="D31:G37" displayName="Table_11" id="11">
  <tableColumns count="4">
    <tableColumn name="Integrations" id="1"/>
    <tableColumn name="# of Cases" id="2"/>
    <tableColumn name="# of JIRA" id="3"/>
    <tableColumn name="% of cases" id="4"/>
  </tableColumns>
  <tableStyleInfo name=" &quot;Components&quot; Vs. JIRA-style 3" showColumnStripes="0" showFirstColumn="1" showLastColumn="1" showRowStripes="1"/>
</table>
</file>

<file path=xl/tables/table12.xml><?xml version="1.0" encoding="utf-8"?>
<table xmlns="http://schemas.openxmlformats.org/spreadsheetml/2006/main" ref="B3:N9" displayName="Table_12" id="12">
  <tableColumns count="13">
    <tableColumn name="Integrations" id="1"/>
    <tableColumn name="Jan % of cases" id="2"/>
    <tableColumn name="Feb % of cases" id="3"/>
    <tableColumn name="March % of cases" id="4"/>
    <tableColumn name="April % of cases" id="5"/>
    <tableColumn name="May % of cases" id="6"/>
    <tableColumn name="June % of cases" id="7"/>
    <tableColumn name="July % of cases" id="8"/>
    <tableColumn name="Aug % of cases" id="9"/>
    <tableColumn name="Sept % of cases" id="10"/>
    <tableColumn name="Oct % of cases" id="11"/>
    <tableColumn name="Nov % of cases" id="12"/>
    <tableColumn name="Dec % of cases" id="13"/>
  </tableColumns>
  <tableStyleInfo name="Sheet1-style" showColumnStripes="0" showFirstColumn="1" showLastColumn="1" showRowStripes="1"/>
</table>
</file>

<file path=xl/tables/table2.xml><?xml version="1.0" encoding="utf-8"?>
<table xmlns="http://schemas.openxmlformats.org/spreadsheetml/2006/main" ref="C3:D26" displayName="Table_2" id="2">
  <tableColumns count="2">
    <tableColumn name="Component" id="1"/>
    <tableColumn name="Tickets" id="2"/>
  </tableColumns>
  <tableStyleInfo name="Payee- Component-style" showColumnStripes="0" showFirstColumn="1" showLastColumn="1" showRowStripes="1"/>
</table>
</file>

<file path=xl/tables/table3.xml><?xml version="1.0" encoding="utf-8"?>
<table xmlns="http://schemas.openxmlformats.org/spreadsheetml/2006/main" ref="C3:G9" displayName="Table_3" id="3">
  <tableColumns count="5">
    <tableColumn name="Severity Level" id="1"/>
    <tableColumn name="Sev1" id="2"/>
    <tableColumn name="Sev2" id="3"/>
    <tableColumn name="Sev3" id="4"/>
    <tableColumn name="Sev4" id="5"/>
  </tableColumns>
  <tableStyleInfo name="SLA AVG Sev by QTR-style" showColumnStripes="0" showFirstColumn="1" showLastColumn="1" showRowStripes="1"/>
</table>
</file>

<file path=xl/tables/table4.xml><?xml version="1.0" encoding="utf-8"?>
<table xmlns="http://schemas.openxmlformats.org/spreadsheetml/2006/main" ref="C6:E31" displayName="Table_4" id="4">
  <tableColumns count="3">
    <tableColumn name="Week number " id="1"/>
    <tableColumn name="From Date" id="2"/>
    <tableColumn name="To Date" id="3"/>
  </tableColumns>
  <tableStyleInfo name="Week Numbers-style" showColumnStripes="0" showFirstColumn="1" showLastColumn="1" showRowStripes="1"/>
</table>
</file>

<file path=xl/tables/table5.xml><?xml version="1.0" encoding="utf-8"?>
<table xmlns="http://schemas.openxmlformats.org/spreadsheetml/2006/main" ref="G3:H8" displayName="Table_5" id="5">
  <tableColumns count="2">
    <tableColumn name="Status" id="1"/>
    <tableColumn name="Cases" id="2"/>
  </tableColumns>
  <tableStyleInfo name="Created-Solved-Backlog by Week-style" showColumnStripes="0" showFirstColumn="1" showLastColumn="1" showRowStripes="1"/>
</table>
</file>

<file path=xl/tables/table6.xml><?xml version="1.0" encoding="utf-8"?>
<table xmlns="http://schemas.openxmlformats.org/spreadsheetml/2006/main" ref="J3:K8" displayName="Table_6" id="6">
  <tableColumns count="2">
    <tableColumn name="Status" id="1"/>
    <tableColumn name="Cases" id="2"/>
  </tableColumns>
  <tableStyleInfo name="Created-Solved-Backlog by Week-style 2" showColumnStripes="0" showFirstColumn="1" showLastColumn="1" showRowStripes="1"/>
</table>
</file>

<file path=xl/tables/table7.xml><?xml version="1.0" encoding="utf-8"?>
<table xmlns="http://schemas.openxmlformats.org/spreadsheetml/2006/main" ref="A1:C11" displayName="Table_7" id="7">
  <tableColumns count="3">
    <tableColumn name="Component" id="1"/>
    <tableColumn name="# Tickets" id="2"/>
    <tableColumn name="% of Total Backlog" id="3"/>
  </tableColumns>
  <tableStyleInfo name="1. Weekly Presentation; Back...-style" showColumnStripes="0" showFirstColumn="1" showLastColumn="1" showRowStripes="1"/>
</table>
</file>

<file path=xl/tables/table8.xml><?xml version="1.0" encoding="utf-8"?>
<table xmlns="http://schemas.openxmlformats.org/spreadsheetml/2006/main" ref="K6:N19" displayName="Table_8" id="8">
  <tableColumns count="4">
    <tableColumn name="Month" id="1"/>
    <tableColumn name="Total Cases" id="2"/>
    <tableColumn name="Linked to JIRA" id="3"/>
    <tableColumn name="% sent to JIRA" id="4"/>
  </tableColumns>
  <tableStyleInfo name="Linked to JIRA-style" showColumnStripes="0" showFirstColumn="1" showLastColumn="1" showRowStripes="1"/>
</table>
</file>

<file path=xl/tables/table9.xml><?xml version="1.0" encoding="utf-8"?>
<table xmlns="http://schemas.openxmlformats.org/spreadsheetml/2006/main" ref="B2:L9" displayName="Table_9" id="9">
  <tableColumns count="11">
    <tableColumn name="Month (Ticket Created)" id="1"/>
    <tableColumn name="Jan" id="2"/>
    <tableColumn name="Feb" id="3"/>
    <tableColumn name="Mar" id="4"/>
    <tableColumn name="Apr" id="5"/>
    <tableColumn name="May" id="6"/>
    <tableColumn name="Jun" id="7"/>
    <tableColumn name="Jul" id="8"/>
    <tableColumn name="Aug" id="9"/>
    <tableColumn name="Sep" id="10"/>
    <tableColumn name="Total" id="11"/>
  </tableColumns>
  <tableStyleInfo name=" &quot;Components&quot; Vs. JIRA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Relationship Id="rId3" Type="http://schemas.openxmlformats.org/officeDocument/2006/relationships/table" Target="../tables/table4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Relationship Id="rId4" Type="http://schemas.openxmlformats.org/officeDocument/2006/relationships/table" Target="../tables/table5.xml"/><Relationship Id="rId5" Type="http://schemas.openxmlformats.org/officeDocument/2006/relationships/table" Target="../tables/table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Relationship Id="rId3" Type="http://schemas.openxmlformats.org/officeDocument/2006/relationships/table" Target="../tables/table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Relationship Id="rId3" Type="http://schemas.openxmlformats.org/officeDocument/2006/relationships/table" Target="../tables/table8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Relationship Id="rId5" Type="http://schemas.openxmlformats.org/officeDocument/2006/relationships/table" Target="../tables/table9.xml"/><Relationship Id="rId6" Type="http://schemas.openxmlformats.org/officeDocument/2006/relationships/table" Target="../tables/table10.xml"/><Relationship Id="rId7" Type="http://schemas.openxmlformats.org/officeDocument/2006/relationships/table" Target="../tables/table11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Relationship Id="rId3" Type="http://schemas.openxmlformats.org/officeDocument/2006/relationships/table" Target="../tables/table1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3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5" width="8.71"/>
    <col customWidth="1" min="6" max="6" width="11.29"/>
    <col customWidth="1" min="7" max="7" width="22.57"/>
    <col customWidth="1" min="8" max="26" width="8.71"/>
  </cols>
  <sheetData>
    <row r="1" ht="14.25" customHeight="1"/>
    <row r="2" ht="14.25" customHeight="1"/>
    <row r="3" ht="14.25" customHeight="1"/>
    <row r="4" ht="14.25" customHeight="1"/>
    <row r="5" ht="14.25" customHeight="1">
      <c r="E5" s="1" t="s">
        <v>0</v>
      </c>
      <c r="F5" s="1" t="s">
        <v>1</v>
      </c>
      <c r="G5" s="1" t="s">
        <v>2</v>
      </c>
    </row>
    <row r="6" ht="14.25" customHeight="1">
      <c r="D6" s="1" t="s">
        <v>3</v>
      </c>
      <c r="E6" s="1">
        <v>6348.0</v>
      </c>
      <c r="F6" s="1">
        <v>433000.0</v>
      </c>
      <c r="G6" s="2">
        <f t="shared" ref="G6:G11" si="1">(E6/F6)*100</f>
        <v>1.466050808</v>
      </c>
    </row>
    <row r="7" ht="14.25" customHeight="1">
      <c r="D7" s="1" t="s">
        <v>4</v>
      </c>
      <c r="E7" s="1">
        <v>5308.0</v>
      </c>
      <c r="F7" s="1">
        <v>549000.0</v>
      </c>
      <c r="G7" s="2">
        <f t="shared" si="1"/>
        <v>0.966848816</v>
      </c>
    </row>
    <row r="8" ht="14.25" customHeight="1">
      <c r="D8" s="1" t="s">
        <v>5</v>
      </c>
      <c r="E8" s="1">
        <v>5662.0</v>
      </c>
      <c r="F8" s="1">
        <v>544000.0</v>
      </c>
      <c r="G8" s="2">
        <f t="shared" si="1"/>
        <v>1.040808824</v>
      </c>
    </row>
    <row r="9" ht="14.25" customHeight="1">
      <c r="D9" s="1" t="s">
        <v>6</v>
      </c>
      <c r="E9" s="1">
        <v>6397.0</v>
      </c>
      <c r="F9" s="1">
        <v>613000.0</v>
      </c>
      <c r="G9" s="2">
        <f t="shared" si="1"/>
        <v>1.043556281</v>
      </c>
    </row>
    <row r="10" ht="14.25" customHeight="1">
      <c r="D10" s="1" t="s">
        <v>7</v>
      </c>
      <c r="E10" s="1">
        <v>7183.0</v>
      </c>
      <c r="F10" s="1">
        <v>666000.0</v>
      </c>
      <c r="G10" s="2">
        <f t="shared" si="1"/>
        <v>1.078528529</v>
      </c>
    </row>
    <row r="11" ht="14.25" customHeight="1">
      <c r="D11" s="1" t="s">
        <v>8</v>
      </c>
      <c r="E11" s="1">
        <v>6075.0</v>
      </c>
      <c r="F11" s="1">
        <v>738000.0</v>
      </c>
      <c r="G11" s="2">
        <f t="shared" si="1"/>
        <v>0.8231707317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>
      <c r="C2" s="1" t="s">
        <v>5</v>
      </c>
      <c r="D2" s="1" t="s">
        <v>6</v>
      </c>
      <c r="E2" s="1" t="s">
        <v>7</v>
      </c>
      <c r="F2" s="1" t="s">
        <v>8</v>
      </c>
    </row>
    <row r="3" ht="14.25" customHeight="1">
      <c r="B3" s="1" t="s">
        <v>74</v>
      </c>
      <c r="C3" s="1">
        <v>369.0</v>
      </c>
      <c r="D3" s="1">
        <v>3816.0</v>
      </c>
      <c r="E3" s="1">
        <v>4324.0</v>
      </c>
      <c r="F3" s="1">
        <v>4135.0</v>
      </c>
    </row>
    <row r="4" ht="14.25" customHeight="1">
      <c r="B4" s="1" t="s">
        <v>75</v>
      </c>
      <c r="C4" s="1">
        <v>100.0</v>
      </c>
      <c r="D4" s="1">
        <v>1883.0</v>
      </c>
      <c r="E4" s="1">
        <v>1637.0</v>
      </c>
      <c r="F4" s="1">
        <v>632.0</v>
      </c>
    </row>
    <row r="5" ht="14.25" customHeight="1">
      <c r="B5" s="1" t="s">
        <v>76</v>
      </c>
      <c r="C5" s="1">
        <f>26+2+1</f>
        <v>29</v>
      </c>
      <c r="D5" s="1">
        <f>68+20+15+62+51+70</f>
        <v>286</v>
      </c>
      <c r="E5" s="1">
        <f>71+41+121+27+264</f>
        <v>524</v>
      </c>
      <c r="F5" s="1">
        <f>7+14+108+28+397</f>
        <v>554</v>
      </c>
    </row>
    <row r="6" ht="14.25" customHeight="1">
      <c r="B6" s="1" t="s">
        <v>77</v>
      </c>
      <c r="C6" s="1">
        <v>8.0</v>
      </c>
      <c r="D6" s="1">
        <v>67.0</v>
      </c>
      <c r="E6" s="1">
        <v>110.0</v>
      </c>
      <c r="F6" s="1">
        <v>92.0</v>
      </c>
    </row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E75B5"/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5.29"/>
    <col customWidth="1" min="4" max="4" width="11.57"/>
    <col customWidth="1" min="5" max="5" width="9.71"/>
    <col customWidth="1" min="6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>
      <c r="C6" s="38" t="s">
        <v>78</v>
      </c>
      <c r="D6" s="38" t="s">
        <v>79</v>
      </c>
      <c r="E6" s="38" t="s">
        <v>80</v>
      </c>
    </row>
    <row r="7" ht="14.25" customHeight="1">
      <c r="C7" s="39" t="s">
        <v>81</v>
      </c>
      <c r="D7" s="40">
        <f t="shared" ref="D7:D17" si="1">E7-6</f>
        <v>43884</v>
      </c>
      <c r="E7" s="40">
        <f t="shared" ref="E7:E17" si="2">D8-1</f>
        <v>43890</v>
      </c>
    </row>
    <row r="8" ht="14.25" customHeight="1">
      <c r="C8" s="39" t="s">
        <v>82</v>
      </c>
      <c r="D8" s="40">
        <f t="shared" si="1"/>
        <v>43891</v>
      </c>
      <c r="E8" s="40">
        <f t="shared" si="2"/>
        <v>43897</v>
      </c>
    </row>
    <row r="9" ht="14.25" customHeight="1">
      <c r="C9" s="39" t="s">
        <v>83</v>
      </c>
      <c r="D9" s="40">
        <f t="shared" si="1"/>
        <v>43898</v>
      </c>
      <c r="E9" s="40">
        <f t="shared" si="2"/>
        <v>43904</v>
      </c>
    </row>
    <row r="10" ht="14.25" customHeight="1">
      <c r="C10" s="39" t="s">
        <v>84</v>
      </c>
      <c r="D10" s="40">
        <f t="shared" si="1"/>
        <v>43905</v>
      </c>
      <c r="E10" s="40">
        <f t="shared" si="2"/>
        <v>43911</v>
      </c>
    </row>
    <row r="11" ht="14.25" customHeight="1">
      <c r="C11" s="39" t="s">
        <v>85</v>
      </c>
      <c r="D11" s="40">
        <f t="shared" si="1"/>
        <v>43912</v>
      </c>
      <c r="E11" s="40">
        <f t="shared" si="2"/>
        <v>43918</v>
      </c>
    </row>
    <row r="12" ht="14.25" customHeight="1">
      <c r="C12" s="39" t="s">
        <v>86</v>
      </c>
      <c r="D12" s="40">
        <f t="shared" si="1"/>
        <v>43919</v>
      </c>
      <c r="E12" s="40">
        <f t="shared" si="2"/>
        <v>43925</v>
      </c>
    </row>
    <row r="13" ht="14.25" customHeight="1">
      <c r="C13" s="39" t="s">
        <v>87</v>
      </c>
      <c r="D13" s="40">
        <f t="shared" si="1"/>
        <v>43926</v>
      </c>
      <c r="E13" s="40">
        <f t="shared" si="2"/>
        <v>43932</v>
      </c>
    </row>
    <row r="14" ht="14.25" customHeight="1">
      <c r="C14" s="39" t="s">
        <v>88</v>
      </c>
      <c r="D14" s="40">
        <f t="shared" si="1"/>
        <v>43933</v>
      </c>
      <c r="E14" s="40">
        <f t="shared" si="2"/>
        <v>43939</v>
      </c>
    </row>
    <row r="15" ht="14.25" customHeight="1">
      <c r="C15" s="39" t="s">
        <v>89</v>
      </c>
      <c r="D15" s="40">
        <f t="shared" si="1"/>
        <v>43940</v>
      </c>
      <c r="E15" s="40">
        <f t="shared" si="2"/>
        <v>43946</v>
      </c>
    </row>
    <row r="16" ht="14.25" customHeight="1">
      <c r="C16" s="39" t="s">
        <v>90</v>
      </c>
      <c r="D16" s="40">
        <f t="shared" si="1"/>
        <v>43947</v>
      </c>
      <c r="E16" s="40">
        <f t="shared" si="2"/>
        <v>43953</v>
      </c>
    </row>
    <row r="17" ht="14.25" customHeight="1">
      <c r="C17" s="39" t="s">
        <v>91</v>
      </c>
      <c r="D17" s="40">
        <f t="shared" si="1"/>
        <v>43954</v>
      </c>
      <c r="E17" s="40">
        <f t="shared" si="2"/>
        <v>43960</v>
      </c>
    </row>
    <row r="18" ht="14.25" customHeight="1">
      <c r="C18" s="39" t="s">
        <v>92</v>
      </c>
      <c r="D18" s="40">
        <v>43961.0</v>
      </c>
      <c r="E18" s="40">
        <f>'Week Numbers'!$D18+6</f>
        <v>43967</v>
      </c>
    </row>
    <row r="19" ht="14.25" customHeight="1">
      <c r="C19" s="39" t="s">
        <v>93</v>
      </c>
      <c r="D19" s="40">
        <f t="shared" ref="D19:D31" si="3">E18+1</f>
        <v>43968</v>
      </c>
      <c r="E19" s="40">
        <f>'Week Numbers'!$D19+6</f>
        <v>43974</v>
      </c>
    </row>
    <row r="20" ht="14.25" customHeight="1">
      <c r="C20" s="39" t="s">
        <v>94</v>
      </c>
      <c r="D20" s="40">
        <f t="shared" si="3"/>
        <v>43975</v>
      </c>
      <c r="E20" s="40">
        <f>'Week Numbers'!$D20+6</f>
        <v>43981</v>
      </c>
    </row>
    <row r="21" ht="14.25" customHeight="1">
      <c r="C21" s="39" t="s">
        <v>95</v>
      </c>
      <c r="D21" s="40">
        <f t="shared" si="3"/>
        <v>43982</v>
      </c>
      <c r="E21" s="40">
        <f>'Week Numbers'!$D21+6</f>
        <v>43988</v>
      </c>
    </row>
    <row r="22" ht="14.25" customHeight="1">
      <c r="C22" s="39" t="s">
        <v>96</v>
      </c>
      <c r="D22" s="40">
        <f t="shared" si="3"/>
        <v>43989</v>
      </c>
      <c r="E22" s="40">
        <f>'Week Numbers'!$D22+6</f>
        <v>43995</v>
      </c>
    </row>
    <row r="23" ht="14.25" customHeight="1">
      <c r="C23" s="39" t="s">
        <v>97</v>
      </c>
      <c r="D23" s="40">
        <f t="shared" si="3"/>
        <v>43996</v>
      </c>
      <c r="E23" s="40">
        <f>'Week Numbers'!$D23+6</f>
        <v>44002</v>
      </c>
    </row>
    <row r="24" ht="14.25" customHeight="1">
      <c r="C24" s="39" t="s">
        <v>98</v>
      </c>
      <c r="D24" s="40">
        <f t="shared" si="3"/>
        <v>44003</v>
      </c>
      <c r="E24" s="40">
        <f>'Week Numbers'!$D24+6</f>
        <v>44009</v>
      </c>
    </row>
    <row r="25" ht="14.25" customHeight="1">
      <c r="C25" s="39" t="s">
        <v>99</v>
      </c>
      <c r="D25" s="40">
        <f t="shared" si="3"/>
        <v>44010</v>
      </c>
      <c r="E25" s="40">
        <f>'Week Numbers'!$D25+6</f>
        <v>44016</v>
      </c>
    </row>
    <row r="26" ht="14.25" customHeight="1">
      <c r="C26" s="39" t="s">
        <v>100</v>
      </c>
      <c r="D26" s="40">
        <f t="shared" si="3"/>
        <v>44017</v>
      </c>
      <c r="E26" s="40">
        <f>'Week Numbers'!$D26+6</f>
        <v>44023</v>
      </c>
    </row>
    <row r="27" ht="14.25" customHeight="1">
      <c r="C27" s="39" t="s">
        <v>101</v>
      </c>
      <c r="D27" s="40">
        <f t="shared" si="3"/>
        <v>44024</v>
      </c>
      <c r="E27" s="40">
        <f>'Week Numbers'!$D27+6</f>
        <v>44030</v>
      </c>
    </row>
    <row r="28" ht="14.25" customHeight="1">
      <c r="C28" s="39" t="s">
        <v>102</v>
      </c>
      <c r="D28" s="40">
        <f t="shared" si="3"/>
        <v>44031</v>
      </c>
      <c r="E28" s="40">
        <f>'Week Numbers'!$D28+6</f>
        <v>44037</v>
      </c>
    </row>
    <row r="29" ht="14.25" customHeight="1">
      <c r="C29" s="39" t="s">
        <v>103</v>
      </c>
      <c r="D29" s="40">
        <f t="shared" si="3"/>
        <v>44038</v>
      </c>
      <c r="E29" s="40">
        <f>'Week Numbers'!$D29+6</f>
        <v>44044</v>
      </c>
    </row>
    <row r="30" ht="14.25" customHeight="1">
      <c r="C30" s="39" t="s">
        <v>104</v>
      </c>
      <c r="D30" s="40">
        <f t="shared" si="3"/>
        <v>44045</v>
      </c>
      <c r="E30" s="40">
        <f>'Week Numbers'!$D30+6</f>
        <v>44051</v>
      </c>
    </row>
    <row r="31" ht="14.25" customHeight="1">
      <c r="C31" s="39" t="s">
        <v>105</v>
      </c>
      <c r="D31" s="40">
        <f t="shared" si="3"/>
        <v>44052</v>
      </c>
      <c r="E31" s="40">
        <f>'Week Numbers'!$D31+6</f>
        <v>44058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9.57"/>
    <col customWidth="1" min="6" max="11" width="8.71"/>
    <col customWidth="1" min="12" max="13" width="8.86"/>
    <col customWidth="1" min="14" max="27" width="8.71"/>
  </cols>
  <sheetData>
    <row r="1" ht="14.25" customHeight="1">
      <c r="L1" s="4" t="s">
        <v>65</v>
      </c>
      <c r="M1" s="4" t="s">
        <v>66</v>
      </c>
      <c r="N1" s="1" t="s">
        <v>106</v>
      </c>
      <c r="O1" s="1" t="s">
        <v>107</v>
      </c>
      <c r="P1" s="1" t="s">
        <v>108</v>
      </c>
    </row>
    <row r="2" ht="14.25" customHeight="1">
      <c r="K2" s="1" t="s">
        <v>109</v>
      </c>
      <c r="L2" s="4">
        <v>2755.0</v>
      </c>
      <c r="M2" s="4">
        <v>-2678.0</v>
      </c>
      <c r="N2" s="1">
        <v>604.0</v>
      </c>
      <c r="O2" s="1">
        <v>174.0</v>
      </c>
      <c r="P2" s="41">
        <f t="shared" ref="P2:P7" si="1">O2/L2</f>
        <v>0.06315789474</v>
      </c>
    </row>
    <row r="3" ht="14.25" customHeight="1">
      <c r="E3" s="42"/>
      <c r="H3" s="1" t="s">
        <v>106</v>
      </c>
      <c r="K3" s="1" t="s">
        <v>110</v>
      </c>
      <c r="L3" s="4">
        <v>2173.0</v>
      </c>
      <c r="M3" s="4">
        <v>-2204.0</v>
      </c>
      <c r="N3" s="1">
        <v>586.0</v>
      </c>
      <c r="O3" s="1">
        <v>193.0</v>
      </c>
      <c r="P3" s="41">
        <f t="shared" si="1"/>
        <v>0.08881730327</v>
      </c>
    </row>
    <row r="4" ht="14.25" customHeight="1">
      <c r="E4" s="42">
        <v>43891.0</v>
      </c>
      <c r="F4" s="4">
        <v>571.0</v>
      </c>
      <c r="G4" s="4">
        <f>-539</f>
        <v>-539</v>
      </c>
      <c r="H4" s="4">
        <v>586.0</v>
      </c>
      <c r="K4" s="1" t="s">
        <v>111</v>
      </c>
      <c r="L4" s="4">
        <v>2256.0</v>
      </c>
      <c r="M4" s="4">
        <v>-2298.0</v>
      </c>
      <c r="N4" s="1">
        <v>519.0</v>
      </c>
      <c r="O4" s="1">
        <v>187.0</v>
      </c>
      <c r="P4" s="41">
        <f t="shared" si="1"/>
        <v>0.08289007092</v>
      </c>
    </row>
    <row r="5" ht="14.25" customHeight="1">
      <c r="E5" s="42">
        <v>43898.0</v>
      </c>
      <c r="F5" s="4">
        <v>494.0</v>
      </c>
      <c r="G5" s="4">
        <v>-570.0</v>
      </c>
      <c r="H5" s="4">
        <v>586.0</v>
      </c>
      <c r="K5" s="1" t="s">
        <v>112</v>
      </c>
      <c r="L5" s="4">
        <v>2173.0</v>
      </c>
      <c r="M5" s="4">
        <v>-1988.0</v>
      </c>
      <c r="N5" s="1">
        <v>599.0</v>
      </c>
      <c r="O5" s="1">
        <v>185.0</v>
      </c>
      <c r="P5" s="41">
        <f t="shared" si="1"/>
        <v>0.08513575702</v>
      </c>
    </row>
    <row r="6" ht="14.25" customHeight="1">
      <c r="E6" s="42">
        <v>43905.0</v>
      </c>
      <c r="F6" s="4">
        <v>474.0</v>
      </c>
      <c r="G6" s="4">
        <v>-511.0</v>
      </c>
      <c r="H6" s="4">
        <v>508.0</v>
      </c>
      <c r="K6" s="1" t="s">
        <v>113</v>
      </c>
      <c r="L6" s="4">
        <v>1876.0</v>
      </c>
      <c r="M6" s="4">
        <v>-2149.0</v>
      </c>
      <c r="N6" s="1">
        <v>146.0</v>
      </c>
      <c r="O6" s="1">
        <v>174.0</v>
      </c>
      <c r="P6" s="41">
        <f t="shared" si="1"/>
        <v>0.09275053305</v>
      </c>
    </row>
    <row r="7" ht="14.25" customHeight="1">
      <c r="E7" s="42">
        <v>43912.0</v>
      </c>
      <c r="F7" s="4">
        <v>522.0</v>
      </c>
      <c r="G7" s="4">
        <v>-507.0</v>
      </c>
      <c r="H7" s="4">
        <v>478.0</v>
      </c>
      <c r="K7" s="1" t="s">
        <v>114</v>
      </c>
      <c r="L7" s="4">
        <v>2020.0</v>
      </c>
      <c r="M7" s="4">
        <v>-1919.0</v>
      </c>
      <c r="N7" s="1">
        <v>198.0</v>
      </c>
      <c r="O7" s="1">
        <v>152.0</v>
      </c>
      <c r="P7" s="41">
        <f t="shared" si="1"/>
        <v>0.07524752475</v>
      </c>
    </row>
    <row r="8" ht="14.25" customHeight="1">
      <c r="E8" s="42">
        <v>43919.0</v>
      </c>
      <c r="F8" s="4">
        <v>478.0</v>
      </c>
      <c r="G8" s="4">
        <v>-436.0</v>
      </c>
      <c r="H8" s="4">
        <v>519.0</v>
      </c>
      <c r="L8" s="4"/>
      <c r="M8" s="4"/>
    </row>
    <row r="9" ht="14.25" customHeight="1">
      <c r="E9" s="42">
        <v>43926.0</v>
      </c>
      <c r="F9" s="4">
        <v>546.0</v>
      </c>
      <c r="G9" s="4">
        <v>-472.0</v>
      </c>
      <c r="H9" s="4">
        <v>561.0</v>
      </c>
      <c r="L9" s="4"/>
      <c r="M9" s="4"/>
    </row>
    <row r="10" ht="14.25" customHeight="1">
      <c r="E10" s="42">
        <v>43933.0</v>
      </c>
      <c r="F10" s="4">
        <v>500.0</v>
      </c>
      <c r="G10" s="4">
        <v>-431.0</v>
      </c>
      <c r="H10" s="4">
        <f>664-100</f>
        <v>564</v>
      </c>
      <c r="L10" s="4"/>
      <c r="M10" s="4"/>
    </row>
    <row r="11" ht="14.25" customHeight="1">
      <c r="E11" s="42">
        <v>43940.0</v>
      </c>
      <c r="F11" s="4">
        <v>475.0</v>
      </c>
      <c r="G11" s="4">
        <v>-508.0</v>
      </c>
      <c r="H11" s="4">
        <f>(124+387+145)-94</f>
        <v>562</v>
      </c>
      <c r="L11" s="4"/>
      <c r="M11" s="4"/>
    </row>
    <row r="12" ht="14.25" customHeight="1">
      <c r="E12" s="42">
        <v>43947.0</v>
      </c>
      <c r="F12" s="4">
        <v>495.0</v>
      </c>
      <c r="G12" s="4">
        <v>-494.0</v>
      </c>
      <c r="H12" s="4">
        <v>599.0</v>
      </c>
      <c r="L12" s="4"/>
      <c r="M12" s="4"/>
    </row>
    <row r="13" ht="14.25" customHeight="1">
      <c r="E13" s="42">
        <v>43954.0</v>
      </c>
      <c r="F13" s="4">
        <v>483.0</v>
      </c>
      <c r="G13" s="4">
        <v>-442.0</v>
      </c>
      <c r="H13" s="4">
        <f>(126+435+100)-75</f>
        <v>586</v>
      </c>
      <c r="L13" s="4"/>
      <c r="M13" s="4"/>
    </row>
    <row r="14" ht="14.25" customHeight="1">
      <c r="E14" s="42">
        <v>43961.0</v>
      </c>
      <c r="F14" s="4">
        <v>439.0</v>
      </c>
      <c r="G14" s="4">
        <v>-489.0</v>
      </c>
      <c r="H14" s="4">
        <v>469.0</v>
      </c>
      <c r="L14" s="4"/>
      <c r="M14" s="4"/>
    </row>
    <row r="15" ht="14.25" customHeight="1">
      <c r="E15" s="42">
        <v>43968.0</v>
      </c>
      <c r="F15" s="4">
        <v>477.0</v>
      </c>
      <c r="G15" s="4">
        <v>-541.0</v>
      </c>
      <c r="H15" s="4">
        <v>558.0</v>
      </c>
      <c r="L15" s="4"/>
      <c r="M15" s="4"/>
    </row>
    <row r="16" ht="14.25" customHeight="1">
      <c r="E16" s="42">
        <v>43975.0</v>
      </c>
      <c r="F16" s="4">
        <v>330.0</v>
      </c>
      <c r="G16" s="4">
        <v>-457.0</v>
      </c>
      <c r="H16" s="4">
        <v>310.0</v>
      </c>
      <c r="L16" s="4"/>
      <c r="M16" s="4"/>
    </row>
    <row r="17" ht="14.25" customHeight="1">
      <c r="E17" s="42">
        <v>43982.0</v>
      </c>
      <c r="F17" s="4">
        <v>398.0</v>
      </c>
      <c r="G17" s="4">
        <v>-406.0</v>
      </c>
      <c r="H17" s="4">
        <v>146.0</v>
      </c>
      <c r="L17" s="4"/>
      <c r="M17" s="4"/>
    </row>
    <row r="18" ht="14.25" customHeight="1">
      <c r="E18" s="42">
        <v>43989.0</v>
      </c>
      <c r="F18" s="4">
        <v>429.0</v>
      </c>
      <c r="G18" s="4">
        <v>-401.0</v>
      </c>
      <c r="H18" s="4">
        <v>161.0</v>
      </c>
      <c r="L18" s="4"/>
      <c r="M18" s="4"/>
    </row>
    <row r="19" ht="14.25" customHeight="1">
      <c r="E19" s="42">
        <v>43996.0</v>
      </c>
      <c r="F19" s="4">
        <v>458.0</v>
      </c>
      <c r="G19" s="4">
        <v>-394.0</v>
      </c>
      <c r="H19" s="4">
        <v>254.0</v>
      </c>
      <c r="L19" s="4"/>
      <c r="M19" s="4"/>
    </row>
    <row r="20" ht="14.25" customHeight="1">
      <c r="E20" s="42">
        <v>44003.0</v>
      </c>
      <c r="F20" s="4">
        <v>521.0</v>
      </c>
      <c r="G20" s="4">
        <v>-502.0</v>
      </c>
      <c r="H20" s="4">
        <v>135.0</v>
      </c>
      <c r="L20" s="4"/>
      <c r="M20" s="4"/>
    </row>
    <row r="21" ht="14.25" customHeight="1">
      <c r="E21" s="42">
        <v>44010.0</v>
      </c>
      <c r="F21" s="4">
        <v>423.0</v>
      </c>
      <c r="G21" s="4">
        <v>-458.0</v>
      </c>
      <c r="H21" s="4">
        <v>198.0</v>
      </c>
      <c r="L21" s="4"/>
      <c r="M21" s="4"/>
    </row>
    <row r="22" ht="14.25" customHeight="1">
      <c r="E22" s="42">
        <v>44017.0</v>
      </c>
      <c r="F22" s="4">
        <v>428.0</v>
      </c>
      <c r="G22" s="4">
        <v>-357.0</v>
      </c>
      <c r="H22" s="4">
        <v>174.0</v>
      </c>
      <c r="L22" s="4"/>
      <c r="M22" s="4"/>
    </row>
    <row r="23" ht="14.25" customHeight="1">
      <c r="E23" s="42">
        <v>44024.0</v>
      </c>
      <c r="F23" s="4">
        <v>402.0</v>
      </c>
      <c r="G23" s="4">
        <v>-426.0</v>
      </c>
      <c r="H23" s="4">
        <v>169.0</v>
      </c>
      <c r="L23" s="4"/>
      <c r="M23" s="4"/>
    </row>
    <row r="24" ht="14.25" customHeight="1">
      <c r="E24" s="42"/>
      <c r="L24" s="4"/>
      <c r="M24" s="4"/>
    </row>
    <row r="25" ht="14.25" customHeight="1">
      <c r="L25" s="4"/>
      <c r="M25" s="4"/>
    </row>
    <row r="26" ht="14.25" customHeight="1">
      <c r="L26" s="4"/>
      <c r="M26" s="4"/>
    </row>
    <row r="27" ht="14.25" customHeight="1">
      <c r="L27" s="4"/>
      <c r="M27" s="4"/>
    </row>
    <row r="28" ht="14.25" customHeight="1">
      <c r="L28" s="4"/>
      <c r="M28" s="4"/>
    </row>
    <row r="29" ht="14.25" customHeight="1">
      <c r="L29" s="4"/>
      <c r="M29" s="4"/>
    </row>
    <row r="30" ht="14.25" customHeight="1">
      <c r="L30" s="4"/>
      <c r="M30" s="4"/>
    </row>
    <row r="31" ht="14.25" customHeight="1">
      <c r="L31" s="4"/>
      <c r="M31" s="4"/>
    </row>
    <row r="32" ht="14.25" customHeight="1">
      <c r="L32" s="4"/>
      <c r="M32" s="4"/>
    </row>
    <row r="33" ht="14.25" customHeight="1">
      <c r="L33" s="4"/>
      <c r="M33" s="4"/>
    </row>
    <row r="34" ht="14.25" customHeight="1">
      <c r="L34" s="4"/>
      <c r="M34" s="4"/>
    </row>
    <row r="35" ht="14.25" customHeight="1">
      <c r="L35" s="4"/>
      <c r="M35" s="4"/>
    </row>
    <row r="36" ht="14.25" customHeight="1">
      <c r="L36" s="4"/>
      <c r="M36" s="4"/>
    </row>
    <row r="37" ht="14.25" customHeight="1">
      <c r="L37" s="4"/>
      <c r="M37" s="4"/>
    </row>
    <row r="38" ht="14.25" customHeight="1">
      <c r="L38" s="4"/>
      <c r="M38" s="4"/>
    </row>
    <row r="39" ht="14.25" customHeight="1">
      <c r="L39" s="4"/>
      <c r="M39" s="4"/>
    </row>
    <row r="40" ht="14.25" customHeight="1">
      <c r="L40" s="4"/>
      <c r="M40" s="4"/>
    </row>
    <row r="41" ht="14.25" customHeight="1">
      <c r="L41" s="4"/>
      <c r="M41" s="4"/>
    </row>
    <row r="42" ht="14.25" customHeight="1">
      <c r="L42" s="4"/>
      <c r="M42" s="4"/>
    </row>
    <row r="43" ht="14.25" customHeight="1">
      <c r="L43" s="4"/>
      <c r="M43" s="4"/>
    </row>
    <row r="44" ht="14.25" customHeight="1">
      <c r="L44" s="4"/>
      <c r="M44" s="4"/>
    </row>
    <row r="45" ht="14.25" customHeight="1">
      <c r="L45" s="4"/>
      <c r="M45" s="4"/>
    </row>
    <row r="46" ht="14.25" customHeight="1">
      <c r="L46" s="4"/>
      <c r="M46" s="4"/>
    </row>
    <row r="47" ht="14.25" customHeight="1">
      <c r="L47" s="4"/>
      <c r="M47" s="4"/>
    </row>
    <row r="48" ht="14.25" customHeight="1">
      <c r="L48" s="4"/>
      <c r="M48" s="4"/>
    </row>
    <row r="49" ht="14.25" customHeight="1">
      <c r="L49" s="4"/>
      <c r="M49" s="4"/>
    </row>
    <row r="50" ht="14.25" customHeight="1">
      <c r="L50" s="4"/>
      <c r="M50" s="4"/>
    </row>
    <row r="51" ht="14.25" customHeight="1">
      <c r="L51" s="4"/>
      <c r="M51" s="4"/>
    </row>
    <row r="52" ht="14.25" customHeight="1">
      <c r="L52" s="4"/>
      <c r="M52" s="4"/>
    </row>
    <row r="53" ht="14.25" customHeight="1">
      <c r="L53" s="4"/>
      <c r="M53" s="4"/>
    </row>
    <row r="54" ht="14.25" customHeight="1">
      <c r="L54" s="4"/>
      <c r="M54" s="4"/>
    </row>
    <row r="55" ht="14.25" customHeight="1">
      <c r="L55" s="4"/>
      <c r="M55" s="4"/>
    </row>
    <row r="56" ht="14.25" customHeight="1">
      <c r="L56" s="4"/>
      <c r="M56" s="4"/>
    </row>
    <row r="57" ht="14.25" customHeight="1">
      <c r="L57" s="4"/>
      <c r="M57" s="4"/>
    </row>
    <row r="58" ht="14.25" customHeight="1">
      <c r="L58" s="4"/>
      <c r="M58" s="4"/>
    </row>
    <row r="59" ht="14.25" customHeight="1">
      <c r="L59" s="4"/>
      <c r="M59" s="4"/>
    </row>
    <row r="60" ht="14.25" customHeight="1">
      <c r="L60" s="4"/>
      <c r="M60" s="4"/>
    </row>
    <row r="61" ht="14.25" customHeight="1">
      <c r="L61" s="4"/>
      <c r="M61" s="4"/>
    </row>
    <row r="62" ht="14.25" customHeight="1">
      <c r="L62" s="4"/>
      <c r="M62" s="4"/>
    </row>
    <row r="63" ht="14.25" customHeight="1">
      <c r="L63" s="4"/>
      <c r="M63" s="4"/>
    </row>
    <row r="64" ht="14.25" customHeight="1">
      <c r="L64" s="4"/>
      <c r="M64" s="4"/>
    </row>
    <row r="65" ht="14.25" customHeight="1">
      <c r="L65" s="4"/>
      <c r="M65" s="4"/>
    </row>
    <row r="66" ht="14.25" customHeight="1">
      <c r="L66" s="4"/>
      <c r="M66" s="4"/>
    </row>
    <row r="67" ht="14.25" customHeight="1">
      <c r="L67" s="4"/>
      <c r="M67" s="4"/>
    </row>
    <row r="68" ht="14.25" customHeight="1">
      <c r="L68" s="4"/>
      <c r="M68" s="4"/>
    </row>
    <row r="69" ht="14.25" customHeight="1">
      <c r="L69" s="4"/>
      <c r="M69" s="4"/>
    </row>
    <row r="70" ht="14.25" customHeight="1">
      <c r="L70" s="4"/>
      <c r="M70" s="4"/>
    </row>
    <row r="71" ht="14.25" customHeight="1">
      <c r="L71" s="4"/>
      <c r="M71" s="4"/>
    </row>
    <row r="72" ht="14.25" customHeight="1">
      <c r="L72" s="4"/>
      <c r="M72" s="4"/>
    </row>
    <row r="73" ht="14.25" customHeight="1">
      <c r="L73" s="4"/>
      <c r="M73" s="4"/>
    </row>
    <row r="74" ht="14.25" customHeight="1">
      <c r="L74" s="4"/>
      <c r="M74" s="4"/>
    </row>
    <row r="75" ht="14.25" customHeight="1">
      <c r="L75" s="4"/>
      <c r="M75" s="4"/>
    </row>
    <row r="76" ht="14.25" customHeight="1">
      <c r="L76" s="4"/>
      <c r="M76" s="4"/>
    </row>
    <row r="77" ht="14.25" customHeight="1">
      <c r="L77" s="4"/>
      <c r="M77" s="4"/>
    </row>
    <row r="78" ht="14.25" customHeight="1">
      <c r="L78" s="4"/>
      <c r="M78" s="4"/>
    </row>
    <row r="79" ht="14.25" customHeight="1">
      <c r="L79" s="4"/>
      <c r="M79" s="4"/>
    </row>
    <row r="80" ht="14.25" customHeight="1">
      <c r="L80" s="4"/>
      <c r="M80" s="4"/>
    </row>
    <row r="81" ht="14.25" customHeight="1">
      <c r="L81" s="4"/>
      <c r="M81" s="4"/>
    </row>
    <row r="82" ht="14.25" customHeight="1">
      <c r="L82" s="4"/>
      <c r="M82" s="4"/>
    </row>
    <row r="83" ht="14.25" customHeight="1">
      <c r="L83" s="4"/>
      <c r="M83" s="4"/>
    </row>
    <row r="84" ht="14.25" customHeight="1">
      <c r="L84" s="4"/>
      <c r="M84" s="4"/>
    </row>
    <row r="85" ht="14.25" customHeight="1">
      <c r="L85" s="4"/>
      <c r="M85" s="4"/>
    </row>
    <row r="86" ht="14.25" customHeight="1">
      <c r="L86" s="4"/>
      <c r="M86" s="4"/>
    </row>
    <row r="87" ht="14.25" customHeight="1">
      <c r="L87" s="4"/>
      <c r="M87" s="4"/>
    </row>
    <row r="88" ht="14.25" customHeight="1">
      <c r="L88" s="4"/>
      <c r="M88" s="4"/>
    </row>
    <row r="89" ht="14.25" customHeight="1">
      <c r="L89" s="4"/>
      <c r="M89" s="4"/>
    </row>
    <row r="90" ht="14.25" customHeight="1">
      <c r="L90" s="4"/>
      <c r="M90" s="4"/>
    </row>
    <row r="91" ht="14.25" customHeight="1">
      <c r="L91" s="4"/>
      <c r="M91" s="4"/>
    </row>
    <row r="92" ht="14.25" customHeight="1">
      <c r="L92" s="4"/>
      <c r="M92" s="4"/>
    </row>
    <row r="93" ht="14.25" customHeight="1">
      <c r="L93" s="4"/>
      <c r="M93" s="4"/>
    </row>
    <row r="94" ht="14.25" customHeight="1">
      <c r="L94" s="4"/>
      <c r="M94" s="4"/>
    </row>
    <row r="95" ht="14.25" customHeight="1">
      <c r="L95" s="4"/>
      <c r="M95" s="4"/>
    </row>
    <row r="96" ht="14.25" customHeight="1">
      <c r="L96" s="4"/>
      <c r="M96" s="4"/>
    </row>
    <row r="97" ht="14.25" customHeight="1">
      <c r="L97" s="4"/>
      <c r="M97" s="4"/>
    </row>
    <row r="98" ht="14.25" customHeight="1">
      <c r="L98" s="4"/>
      <c r="M98" s="4"/>
    </row>
    <row r="99" ht="14.25" customHeight="1">
      <c r="L99" s="4"/>
      <c r="M99" s="4"/>
    </row>
    <row r="100" ht="14.25" customHeight="1">
      <c r="L100" s="4"/>
      <c r="M100" s="4"/>
    </row>
    <row r="101" ht="14.25" customHeight="1">
      <c r="L101" s="4"/>
      <c r="M101" s="4"/>
    </row>
    <row r="102" ht="14.25" customHeight="1">
      <c r="L102" s="4"/>
      <c r="M102" s="4"/>
    </row>
    <row r="103" ht="14.25" customHeight="1">
      <c r="L103" s="4"/>
      <c r="M103" s="4"/>
    </row>
    <row r="104" ht="14.25" customHeight="1">
      <c r="L104" s="4"/>
      <c r="M104" s="4"/>
    </row>
    <row r="105" ht="14.25" customHeight="1">
      <c r="L105" s="4"/>
      <c r="M105" s="4"/>
    </row>
    <row r="106" ht="14.25" customHeight="1">
      <c r="L106" s="4"/>
      <c r="M106" s="4"/>
    </row>
    <row r="107" ht="14.25" customHeight="1">
      <c r="L107" s="4"/>
      <c r="M107" s="4"/>
    </row>
    <row r="108" ht="14.25" customHeight="1">
      <c r="L108" s="4"/>
      <c r="M108" s="4"/>
    </row>
    <row r="109" ht="14.25" customHeight="1">
      <c r="L109" s="4"/>
      <c r="M109" s="4"/>
    </row>
    <row r="110" ht="14.25" customHeight="1">
      <c r="L110" s="4"/>
      <c r="M110" s="4"/>
    </row>
    <row r="111" ht="14.25" customHeight="1">
      <c r="L111" s="4"/>
      <c r="M111" s="4"/>
    </row>
    <row r="112" ht="14.25" customHeight="1">
      <c r="L112" s="4"/>
      <c r="M112" s="4"/>
    </row>
    <row r="113" ht="14.25" customHeight="1">
      <c r="L113" s="4"/>
      <c r="M113" s="4"/>
    </row>
    <row r="114" ht="14.25" customHeight="1">
      <c r="L114" s="4"/>
      <c r="M114" s="4"/>
    </row>
    <row r="115" ht="14.25" customHeight="1">
      <c r="L115" s="4"/>
      <c r="M115" s="4"/>
    </row>
    <row r="116" ht="14.25" customHeight="1">
      <c r="L116" s="4"/>
      <c r="M116" s="4"/>
    </row>
    <row r="117" ht="14.25" customHeight="1">
      <c r="L117" s="4"/>
      <c r="M117" s="4"/>
    </row>
    <row r="118" ht="14.25" customHeight="1">
      <c r="L118" s="4"/>
      <c r="M118" s="4"/>
    </row>
    <row r="119" ht="14.25" customHeight="1">
      <c r="L119" s="4"/>
      <c r="M119" s="4"/>
    </row>
    <row r="120" ht="14.25" customHeight="1">
      <c r="L120" s="4"/>
      <c r="M120" s="4"/>
    </row>
    <row r="121" ht="14.25" customHeight="1">
      <c r="L121" s="4"/>
      <c r="M121" s="4"/>
    </row>
    <row r="122" ht="14.25" customHeight="1">
      <c r="L122" s="4"/>
      <c r="M122" s="4"/>
    </row>
    <row r="123" ht="14.25" customHeight="1">
      <c r="L123" s="4"/>
      <c r="M123" s="4"/>
    </row>
    <row r="124" ht="14.25" customHeight="1">
      <c r="L124" s="4"/>
      <c r="M124" s="4"/>
    </row>
    <row r="125" ht="14.25" customHeight="1">
      <c r="L125" s="4"/>
      <c r="M125" s="4"/>
    </row>
    <row r="126" ht="14.25" customHeight="1">
      <c r="L126" s="4"/>
      <c r="M126" s="4"/>
    </row>
    <row r="127" ht="14.25" customHeight="1">
      <c r="L127" s="4"/>
      <c r="M127" s="4"/>
    </row>
    <row r="128" ht="14.25" customHeight="1">
      <c r="L128" s="4"/>
      <c r="M128" s="4"/>
    </row>
    <row r="129" ht="14.25" customHeight="1">
      <c r="L129" s="4"/>
      <c r="M129" s="4"/>
    </row>
    <row r="130" ht="14.25" customHeight="1">
      <c r="L130" s="4"/>
      <c r="M130" s="4"/>
    </row>
    <row r="131" ht="14.25" customHeight="1">
      <c r="L131" s="4"/>
      <c r="M131" s="4"/>
    </row>
    <row r="132" ht="14.25" customHeight="1">
      <c r="L132" s="4"/>
      <c r="M132" s="4"/>
    </row>
    <row r="133" ht="14.25" customHeight="1">
      <c r="L133" s="4"/>
      <c r="M133" s="4"/>
    </row>
    <row r="134" ht="14.25" customHeight="1">
      <c r="L134" s="4"/>
      <c r="M134" s="4"/>
    </row>
    <row r="135" ht="14.25" customHeight="1">
      <c r="L135" s="4"/>
      <c r="M135" s="4"/>
    </row>
    <row r="136" ht="14.25" customHeight="1">
      <c r="L136" s="4"/>
      <c r="M136" s="4"/>
    </row>
    <row r="137" ht="14.25" customHeight="1">
      <c r="L137" s="4"/>
      <c r="M137" s="4"/>
    </row>
    <row r="138" ht="14.25" customHeight="1">
      <c r="L138" s="4"/>
      <c r="M138" s="4"/>
    </row>
    <row r="139" ht="14.25" customHeight="1">
      <c r="L139" s="4"/>
      <c r="M139" s="4"/>
    </row>
    <row r="140" ht="14.25" customHeight="1">
      <c r="L140" s="4"/>
      <c r="M140" s="4"/>
    </row>
    <row r="141" ht="14.25" customHeight="1">
      <c r="L141" s="4"/>
      <c r="M141" s="4"/>
    </row>
    <row r="142" ht="14.25" customHeight="1">
      <c r="L142" s="4"/>
      <c r="M142" s="4"/>
    </row>
    <row r="143" ht="14.25" customHeight="1">
      <c r="L143" s="4"/>
      <c r="M143" s="4"/>
    </row>
    <row r="144" ht="14.25" customHeight="1">
      <c r="L144" s="4"/>
      <c r="M144" s="4"/>
    </row>
    <row r="145" ht="14.25" customHeight="1">
      <c r="L145" s="4"/>
      <c r="M145" s="4"/>
    </row>
    <row r="146" ht="14.25" customHeight="1">
      <c r="L146" s="4"/>
      <c r="M146" s="4"/>
    </row>
    <row r="147" ht="14.25" customHeight="1">
      <c r="L147" s="4"/>
      <c r="M147" s="4"/>
    </row>
    <row r="148" ht="14.25" customHeight="1">
      <c r="L148" s="4"/>
      <c r="M148" s="4"/>
    </row>
    <row r="149" ht="14.25" customHeight="1">
      <c r="L149" s="4"/>
      <c r="M149" s="4"/>
    </row>
    <row r="150" ht="14.25" customHeight="1">
      <c r="L150" s="4"/>
      <c r="M150" s="4"/>
    </row>
    <row r="151" ht="14.25" customHeight="1">
      <c r="L151" s="4"/>
      <c r="M151" s="4"/>
    </row>
    <row r="152" ht="14.25" customHeight="1">
      <c r="L152" s="4"/>
      <c r="M152" s="4"/>
    </row>
    <row r="153" ht="14.25" customHeight="1">
      <c r="L153" s="4"/>
      <c r="M153" s="4"/>
    </row>
    <row r="154" ht="14.25" customHeight="1">
      <c r="L154" s="4"/>
      <c r="M154" s="4"/>
    </row>
    <row r="155" ht="14.25" customHeight="1">
      <c r="L155" s="4"/>
      <c r="M155" s="4"/>
    </row>
    <row r="156" ht="14.25" customHeight="1">
      <c r="L156" s="4"/>
      <c r="M156" s="4"/>
    </row>
    <row r="157" ht="14.25" customHeight="1">
      <c r="L157" s="4"/>
      <c r="M157" s="4"/>
    </row>
    <row r="158" ht="14.25" customHeight="1">
      <c r="L158" s="4"/>
      <c r="M158" s="4"/>
    </row>
    <row r="159" ht="14.25" customHeight="1">
      <c r="L159" s="4"/>
      <c r="M159" s="4"/>
    </row>
    <row r="160" ht="14.25" customHeight="1">
      <c r="L160" s="4"/>
      <c r="M160" s="4"/>
    </row>
    <row r="161" ht="14.25" customHeight="1">
      <c r="L161" s="4"/>
      <c r="M161" s="4"/>
    </row>
    <row r="162" ht="14.25" customHeight="1">
      <c r="L162" s="4"/>
      <c r="M162" s="4"/>
    </row>
    <row r="163" ht="14.25" customHeight="1">
      <c r="L163" s="4"/>
      <c r="M163" s="4"/>
    </row>
    <row r="164" ht="14.25" customHeight="1">
      <c r="L164" s="4"/>
      <c r="M164" s="4"/>
    </row>
    <row r="165" ht="14.25" customHeight="1">
      <c r="L165" s="4"/>
      <c r="M165" s="4"/>
    </row>
    <row r="166" ht="14.25" customHeight="1">
      <c r="L166" s="4"/>
      <c r="M166" s="4"/>
    </row>
    <row r="167" ht="14.25" customHeight="1">
      <c r="L167" s="4"/>
      <c r="M167" s="4"/>
    </row>
    <row r="168" ht="14.25" customHeight="1">
      <c r="L168" s="4"/>
      <c r="M168" s="4"/>
    </row>
    <row r="169" ht="14.25" customHeight="1">
      <c r="L169" s="4"/>
      <c r="M169" s="4"/>
    </row>
    <row r="170" ht="14.25" customHeight="1">
      <c r="L170" s="4"/>
      <c r="M170" s="4"/>
    </row>
    <row r="171" ht="14.25" customHeight="1">
      <c r="L171" s="4"/>
      <c r="M171" s="4"/>
    </row>
    <row r="172" ht="14.25" customHeight="1">
      <c r="L172" s="4"/>
      <c r="M172" s="4"/>
    </row>
    <row r="173" ht="14.25" customHeight="1">
      <c r="L173" s="4"/>
      <c r="M173" s="4"/>
    </row>
    <row r="174" ht="14.25" customHeight="1">
      <c r="L174" s="4"/>
      <c r="M174" s="4"/>
    </row>
    <row r="175" ht="14.25" customHeight="1">
      <c r="L175" s="4"/>
      <c r="M175" s="4"/>
    </row>
    <row r="176" ht="14.25" customHeight="1">
      <c r="L176" s="4"/>
      <c r="M176" s="4"/>
    </row>
    <row r="177" ht="14.25" customHeight="1">
      <c r="L177" s="4"/>
      <c r="M177" s="4"/>
    </row>
    <row r="178" ht="14.25" customHeight="1">
      <c r="L178" s="4"/>
      <c r="M178" s="4"/>
    </row>
    <row r="179" ht="14.25" customHeight="1">
      <c r="L179" s="4"/>
      <c r="M179" s="4"/>
    </row>
    <row r="180" ht="14.25" customHeight="1">
      <c r="L180" s="4"/>
      <c r="M180" s="4"/>
    </row>
    <row r="181" ht="14.25" customHeight="1">
      <c r="L181" s="4"/>
      <c r="M181" s="4"/>
    </row>
    <row r="182" ht="14.25" customHeight="1">
      <c r="L182" s="4"/>
      <c r="M182" s="4"/>
    </row>
    <row r="183" ht="14.25" customHeight="1">
      <c r="L183" s="4"/>
      <c r="M183" s="4"/>
    </row>
    <row r="184" ht="14.25" customHeight="1">
      <c r="L184" s="4"/>
      <c r="M184" s="4"/>
    </row>
    <row r="185" ht="14.25" customHeight="1">
      <c r="L185" s="4"/>
      <c r="M185" s="4"/>
    </row>
    <row r="186" ht="14.25" customHeight="1">
      <c r="L186" s="4"/>
      <c r="M186" s="4"/>
    </row>
    <row r="187" ht="14.25" customHeight="1">
      <c r="L187" s="4"/>
      <c r="M187" s="4"/>
    </row>
    <row r="188" ht="14.25" customHeight="1">
      <c r="L188" s="4"/>
      <c r="M188" s="4"/>
    </row>
    <row r="189" ht="14.25" customHeight="1">
      <c r="L189" s="4"/>
      <c r="M189" s="4"/>
    </row>
    <row r="190" ht="14.25" customHeight="1">
      <c r="L190" s="4"/>
      <c r="M190" s="4"/>
    </row>
    <row r="191" ht="14.25" customHeight="1">
      <c r="L191" s="4"/>
      <c r="M191" s="4"/>
    </row>
    <row r="192" ht="14.25" customHeight="1">
      <c r="L192" s="4"/>
      <c r="M192" s="4"/>
    </row>
    <row r="193" ht="14.25" customHeight="1">
      <c r="L193" s="4"/>
      <c r="M193" s="4"/>
    </row>
    <row r="194" ht="14.25" customHeight="1">
      <c r="L194" s="4"/>
      <c r="M194" s="4"/>
    </row>
    <row r="195" ht="14.25" customHeight="1">
      <c r="L195" s="4"/>
      <c r="M195" s="4"/>
    </row>
    <row r="196" ht="14.25" customHeight="1">
      <c r="L196" s="4"/>
      <c r="M196" s="4"/>
    </row>
    <row r="197" ht="14.25" customHeight="1">
      <c r="L197" s="4"/>
      <c r="M197" s="4"/>
    </row>
    <row r="198" ht="14.25" customHeight="1">
      <c r="L198" s="4"/>
      <c r="M198" s="4"/>
    </row>
    <row r="199" ht="14.25" customHeight="1">
      <c r="L199" s="4"/>
      <c r="M199" s="4"/>
    </row>
    <row r="200" ht="14.25" customHeight="1">
      <c r="L200" s="4"/>
      <c r="M200" s="4"/>
    </row>
    <row r="201" ht="14.25" customHeight="1">
      <c r="L201" s="4"/>
      <c r="M201" s="4"/>
    </row>
    <row r="202" ht="14.25" customHeight="1">
      <c r="L202" s="4"/>
      <c r="M202" s="4"/>
    </row>
    <row r="203" ht="14.25" customHeight="1">
      <c r="L203" s="4"/>
      <c r="M203" s="4"/>
    </row>
    <row r="204" ht="14.25" customHeight="1">
      <c r="L204" s="4"/>
      <c r="M204" s="4"/>
    </row>
    <row r="205" ht="14.25" customHeight="1">
      <c r="L205" s="4"/>
      <c r="M205" s="4"/>
    </row>
    <row r="206" ht="14.25" customHeight="1">
      <c r="L206" s="4"/>
      <c r="M206" s="4"/>
    </row>
    <row r="207" ht="14.25" customHeight="1">
      <c r="L207" s="4"/>
      <c r="M207" s="4"/>
    </row>
    <row r="208" ht="14.25" customHeight="1">
      <c r="L208" s="4"/>
      <c r="M208" s="4"/>
    </row>
    <row r="209" ht="14.25" customHeight="1">
      <c r="L209" s="4"/>
      <c r="M209" s="4"/>
    </row>
    <row r="210" ht="14.25" customHeight="1">
      <c r="L210" s="4"/>
      <c r="M210" s="4"/>
    </row>
    <row r="211" ht="14.25" customHeight="1">
      <c r="L211" s="4"/>
      <c r="M211" s="4"/>
    </row>
    <row r="212" ht="14.25" customHeight="1">
      <c r="L212" s="4"/>
      <c r="M212" s="4"/>
    </row>
    <row r="213" ht="14.25" customHeight="1">
      <c r="L213" s="4"/>
      <c r="M213" s="4"/>
    </row>
    <row r="214" ht="14.25" customHeight="1">
      <c r="L214" s="4"/>
      <c r="M214" s="4"/>
    </row>
    <row r="215" ht="14.25" customHeight="1">
      <c r="L215" s="4"/>
      <c r="M215" s="4"/>
    </row>
    <row r="216" ht="14.25" customHeight="1">
      <c r="L216" s="4"/>
      <c r="M216" s="4"/>
    </row>
    <row r="217" ht="14.25" customHeight="1">
      <c r="L217" s="4"/>
      <c r="M217" s="4"/>
    </row>
    <row r="218" ht="14.25" customHeight="1">
      <c r="L218" s="4"/>
      <c r="M218" s="4"/>
    </row>
    <row r="219" ht="14.25" customHeight="1">
      <c r="L219" s="4"/>
      <c r="M219" s="4"/>
    </row>
    <row r="220" ht="14.25" customHeight="1">
      <c r="L220" s="4"/>
      <c r="M220" s="4"/>
    </row>
    <row r="221" ht="14.25" customHeight="1">
      <c r="L221" s="4"/>
      <c r="M221" s="4"/>
    </row>
    <row r="222" ht="14.25" customHeight="1">
      <c r="L222" s="4"/>
      <c r="M222" s="4"/>
    </row>
    <row r="223" ht="14.25" customHeight="1">
      <c r="L223" s="4"/>
      <c r="M223" s="4"/>
    </row>
    <row r="224" ht="14.25" customHeight="1">
      <c r="L224" s="4"/>
      <c r="M224" s="4"/>
    </row>
    <row r="225" ht="14.25" customHeight="1">
      <c r="L225" s="4"/>
      <c r="M225" s="4"/>
    </row>
    <row r="226" ht="14.25" customHeight="1">
      <c r="L226" s="4"/>
      <c r="M226" s="4"/>
    </row>
    <row r="227" ht="14.25" customHeight="1">
      <c r="L227" s="4"/>
      <c r="M227" s="4"/>
    </row>
    <row r="228" ht="14.25" customHeight="1">
      <c r="L228" s="4"/>
      <c r="M228" s="4"/>
    </row>
    <row r="229" ht="14.25" customHeight="1">
      <c r="L229" s="4"/>
      <c r="M229" s="4"/>
    </row>
    <row r="230" ht="14.25" customHeight="1">
      <c r="L230" s="4"/>
      <c r="M230" s="4"/>
    </row>
    <row r="231" ht="14.25" customHeight="1">
      <c r="L231" s="4"/>
      <c r="M231" s="4"/>
    </row>
    <row r="232" ht="14.25" customHeight="1">
      <c r="L232" s="4"/>
      <c r="M232" s="4"/>
    </row>
    <row r="233" ht="14.25" customHeight="1">
      <c r="L233" s="4"/>
      <c r="M233" s="4"/>
    </row>
    <row r="234" ht="14.25" customHeight="1">
      <c r="L234" s="4"/>
      <c r="M234" s="4"/>
    </row>
    <row r="235" ht="14.25" customHeight="1">
      <c r="L235" s="4"/>
      <c r="M235" s="4"/>
    </row>
    <row r="236" ht="14.25" customHeight="1">
      <c r="L236" s="4"/>
      <c r="M236" s="4"/>
    </row>
    <row r="237" ht="14.25" customHeight="1">
      <c r="L237" s="4"/>
      <c r="M237" s="4"/>
    </row>
    <row r="238" ht="14.25" customHeight="1">
      <c r="L238" s="4"/>
      <c r="M238" s="4"/>
    </row>
    <row r="239" ht="14.25" customHeight="1">
      <c r="L239" s="4"/>
      <c r="M239" s="4"/>
    </row>
    <row r="240" ht="14.25" customHeight="1">
      <c r="L240" s="4"/>
      <c r="M240" s="4"/>
    </row>
    <row r="241" ht="14.25" customHeight="1">
      <c r="L241" s="4"/>
      <c r="M241" s="4"/>
    </row>
    <row r="242" ht="14.25" customHeight="1">
      <c r="L242" s="4"/>
      <c r="M242" s="4"/>
    </row>
    <row r="243" ht="14.25" customHeight="1">
      <c r="L243" s="4"/>
      <c r="M243" s="4"/>
    </row>
    <row r="244" ht="14.25" customHeight="1">
      <c r="L244" s="4"/>
      <c r="M244" s="4"/>
    </row>
    <row r="245" ht="14.25" customHeight="1">
      <c r="L245" s="4"/>
      <c r="M245" s="4"/>
    </row>
    <row r="246" ht="14.25" customHeight="1">
      <c r="L246" s="4"/>
      <c r="M246" s="4"/>
    </row>
    <row r="247" ht="14.25" customHeight="1">
      <c r="L247" s="4"/>
      <c r="M247" s="4"/>
    </row>
    <row r="248" ht="14.25" customHeight="1">
      <c r="L248" s="4"/>
      <c r="M248" s="4"/>
    </row>
    <row r="249" ht="14.25" customHeight="1">
      <c r="L249" s="4"/>
      <c r="M249" s="4"/>
    </row>
    <row r="250" ht="14.25" customHeight="1">
      <c r="L250" s="4"/>
      <c r="M250" s="4"/>
    </row>
    <row r="251" ht="14.25" customHeight="1">
      <c r="L251" s="4"/>
      <c r="M251" s="4"/>
    </row>
    <row r="252" ht="14.25" customHeight="1">
      <c r="L252" s="4"/>
      <c r="M252" s="4"/>
    </row>
    <row r="253" ht="14.25" customHeight="1">
      <c r="L253" s="4"/>
      <c r="M253" s="4"/>
    </row>
    <row r="254" ht="14.25" customHeight="1">
      <c r="L254" s="4"/>
      <c r="M254" s="4"/>
    </row>
    <row r="255" ht="14.25" customHeight="1">
      <c r="L255" s="4"/>
      <c r="M255" s="4"/>
    </row>
    <row r="256" ht="14.25" customHeight="1">
      <c r="L256" s="4"/>
      <c r="M256" s="4"/>
    </row>
    <row r="257" ht="14.25" customHeight="1">
      <c r="L257" s="4"/>
      <c r="M257" s="4"/>
    </row>
    <row r="258" ht="14.25" customHeight="1">
      <c r="L258" s="4"/>
      <c r="M258" s="4"/>
    </row>
    <row r="259" ht="14.25" customHeight="1">
      <c r="L259" s="4"/>
      <c r="M259" s="4"/>
    </row>
    <row r="260" ht="14.25" customHeight="1">
      <c r="L260" s="4"/>
      <c r="M260" s="4"/>
    </row>
    <row r="261" ht="14.25" customHeight="1">
      <c r="L261" s="4"/>
      <c r="M261" s="4"/>
    </row>
    <row r="262" ht="14.25" customHeight="1">
      <c r="L262" s="4"/>
      <c r="M262" s="4"/>
    </row>
    <row r="263" ht="14.25" customHeight="1">
      <c r="L263" s="4"/>
      <c r="M263" s="4"/>
    </row>
    <row r="264" ht="14.25" customHeight="1">
      <c r="L264" s="4"/>
      <c r="M264" s="4"/>
    </row>
    <row r="265" ht="14.25" customHeight="1">
      <c r="L265" s="4"/>
      <c r="M265" s="4"/>
    </row>
    <row r="266" ht="14.25" customHeight="1">
      <c r="L266" s="4"/>
      <c r="M266" s="4"/>
    </row>
    <row r="267" ht="14.25" customHeight="1">
      <c r="L267" s="4"/>
      <c r="M267" s="4"/>
    </row>
    <row r="268" ht="14.25" customHeight="1">
      <c r="L268" s="4"/>
      <c r="M268" s="4"/>
    </row>
    <row r="269" ht="14.25" customHeight="1">
      <c r="L269" s="4"/>
      <c r="M269" s="4"/>
    </row>
    <row r="270" ht="14.25" customHeight="1">
      <c r="L270" s="4"/>
      <c r="M270" s="4"/>
    </row>
    <row r="271" ht="14.25" customHeight="1">
      <c r="L271" s="4"/>
      <c r="M271" s="4"/>
    </row>
    <row r="272" ht="14.25" customHeight="1">
      <c r="L272" s="4"/>
      <c r="M272" s="4"/>
    </row>
    <row r="273" ht="14.25" customHeight="1">
      <c r="L273" s="4"/>
      <c r="M273" s="4"/>
    </row>
    <row r="274" ht="14.25" customHeight="1">
      <c r="L274" s="4"/>
      <c r="M274" s="4"/>
    </row>
    <row r="275" ht="14.25" customHeight="1">
      <c r="L275" s="4"/>
      <c r="M275" s="4"/>
    </row>
    <row r="276" ht="14.25" customHeight="1">
      <c r="L276" s="4"/>
      <c r="M276" s="4"/>
    </row>
    <row r="277" ht="14.25" customHeight="1">
      <c r="L277" s="4"/>
      <c r="M277" s="4"/>
    </row>
    <row r="278" ht="14.25" customHeight="1">
      <c r="L278" s="4"/>
      <c r="M278" s="4"/>
    </row>
    <row r="279" ht="14.25" customHeight="1">
      <c r="L279" s="4"/>
      <c r="M279" s="4"/>
    </row>
    <row r="280" ht="14.25" customHeight="1">
      <c r="L280" s="4"/>
      <c r="M280" s="4"/>
    </row>
    <row r="281" ht="14.25" customHeight="1">
      <c r="L281" s="4"/>
      <c r="M281" s="4"/>
    </row>
    <row r="282" ht="14.25" customHeight="1">
      <c r="L282" s="4"/>
      <c r="M282" s="4"/>
    </row>
    <row r="283" ht="14.25" customHeight="1">
      <c r="L283" s="4"/>
      <c r="M283" s="4"/>
    </row>
    <row r="284" ht="14.25" customHeight="1">
      <c r="L284" s="4"/>
      <c r="M284" s="4"/>
    </row>
    <row r="285" ht="14.25" customHeight="1">
      <c r="L285" s="4"/>
      <c r="M285" s="4"/>
    </row>
    <row r="286" ht="14.25" customHeight="1">
      <c r="L286" s="4"/>
      <c r="M286" s="4"/>
    </row>
    <row r="287" ht="14.25" customHeight="1">
      <c r="L287" s="4"/>
      <c r="M287" s="4"/>
    </row>
    <row r="288" ht="14.25" customHeight="1">
      <c r="L288" s="4"/>
      <c r="M288" s="4"/>
    </row>
    <row r="289" ht="14.25" customHeight="1">
      <c r="L289" s="4"/>
      <c r="M289" s="4"/>
    </row>
    <row r="290" ht="14.25" customHeight="1">
      <c r="L290" s="4"/>
      <c r="M290" s="4"/>
    </row>
    <row r="291" ht="14.25" customHeight="1">
      <c r="L291" s="4"/>
      <c r="M291" s="4"/>
    </row>
    <row r="292" ht="14.25" customHeight="1">
      <c r="L292" s="4"/>
      <c r="M292" s="4"/>
    </row>
    <row r="293" ht="14.25" customHeight="1">
      <c r="L293" s="4"/>
      <c r="M293" s="4"/>
    </row>
    <row r="294" ht="14.25" customHeight="1">
      <c r="L294" s="4"/>
      <c r="M294" s="4"/>
    </row>
    <row r="295" ht="14.25" customHeight="1">
      <c r="L295" s="4"/>
      <c r="M295" s="4"/>
    </row>
    <row r="296" ht="14.25" customHeight="1">
      <c r="L296" s="4"/>
      <c r="M296" s="4"/>
    </row>
    <row r="297" ht="14.25" customHeight="1">
      <c r="L297" s="4"/>
      <c r="M297" s="4"/>
    </row>
    <row r="298" ht="14.25" customHeight="1">
      <c r="L298" s="4"/>
      <c r="M298" s="4"/>
    </row>
    <row r="299" ht="14.25" customHeight="1">
      <c r="L299" s="4"/>
      <c r="M299" s="4"/>
    </row>
    <row r="300" ht="14.25" customHeight="1">
      <c r="L300" s="4"/>
      <c r="M300" s="4"/>
    </row>
    <row r="301" ht="14.25" customHeight="1">
      <c r="L301" s="4"/>
      <c r="M301" s="4"/>
    </row>
    <row r="302" ht="14.25" customHeight="1">
      <c r="L302" s="4"/>
      <c r="M302" s="4"/>
    </row>
    <row r="303" ht="14.25" customHeight="1">
      <c r="L303" s="4"/>
      <c r="M303" s="4"/>
    </row>
    <row r="304" ht="14.25" customHeight="1">
      <c r="L304" s="4"/>
      <c r="M304" s="4"/>
    </row>
    <row r="305" ht="14.25" customHeight="1">
      <c r="L305" s="4"/>
      <c r="M305" s="4"/>
    </row>
    <row r="306" ht="14.25" customHeight="1">
      <c r="L306" s="4"/>
      <c r="M306" s="4"/>
    </row>
    <row r="307" ht="14.25" customHeight="1">
      <c r="L307" s="4"/>
      <c r="M307" s="4"/>
    </row>
    <row r="308" ht="14.25" customHeight="1">
      <c r="L308" s="4"/>
      <c r="M308" s="4"/>
    </row>
    <row r="309" ht="14.25" customHeight="1">
      <c r="L309" s="4"/>
      <c r="M309" s="4"/>
    </row>
    <row r="310" ht="14.25" customHeight="1">
      <c r="L310" s="4"/>
      <c r="M310" s="4"/>
    </row>
    <row r="311" ht="14.25" customHeight="1">
      <c r="L311" s="4"/>
      <c r="M311" s="4"/>
    </row>
    <row r="312" ht="14.25" customHeight="1">
      <c r="L312" s="4"/>
      <c r="M312" s="4"/>
    </row>
    <row r="313" ht="14.25" customHeight="1">
      <c r="L313" s="4"/>
      <c r="M313" s="4"/>
    </row>
    <row r="314" ht="14.25" customHeight="1">
      <c r="L314" s="4"/>
      <c r="M314" s="4"/>
    </row>
    <row r="315" ht="14.25" customHeight="1">
      <c r="L315" s="4"/>
      <c r="M315" s="4"/>
    </row>
    <row r="316" ht="14.25" customHeight="1">
      <c r="L316" s="4"/>
      <c r="M316" s="4"/>
    </row>
    <row r="317" ht="14.25" customHeight="1">
      <c r="L317" s="4"/>
      <c r="M317" s="4"/>
    </row>
    <row r="318" ht="14.25" customHeight="1">
      <c r="L318" s="4"/>
      <c r="M318" s="4"/>
    </row>
    <row r="319" ht="14.25" customHeight="1">
      <c r="L319" s="4"/>
      <c r="M319" s="4"/>
    </row>
    <row r="320" ht="14.25" customHeight="1">
      <c r="L320" s="4"/>
      <c r="M320" s="4"/>
    </row>
    <row r="321" ht="14.25" customHeight="1">
      <c r="L321" s="4"/>
      <c r="M321" s="4"/>
    </row>
    <row r="322" ht="14.25" customHeight="1">
      <c r="L322" s="4"/>
      <c r="M322" s="4"/>
    </row>
    <row r="323" ht="14.25" customHeight="1">
      <c r="L323" s="4"/>
      <c r="M323" s="4"/>
    </row>
    <row r="324" ht="14.25" customHeight="1">
      <c r="L324" s="4"/>
      <c r="M324" s="4"/>
    </row>
    <row r="325" ht="14.25" customHeight="1">
      <c r="L325" s="4"/>
      <c r="M325" s="4"/>
    </row>
    <row r="326" ht="14.25" customHeight="1">
      <c r="L326" s="4"/>
      <c r="M326" s="4"/>
    </row>
    <row r="327" ht="14.25" customHeight="1">
      <c r="L327" s="4"/>
      <c r="M327" s="4"/>
    </row>
    <row r="328" ht="14.25" customHeight="1">
      <c r="L328" s="4"/>
      <c r="M328" s="4"/>
    </row>
    <row r="329" ht="14.25" customHeight="1">
      <c r="L329" s="4"/>
      <c r="M329" s="4"/>
    </row>
    <row r="330" ht="14.25" customHeight="1">
      <c r="L330" s="4"/>
      <c r="M330" s="4"/>
    </row>
    <row r="331" ht="14.25" customHeight="1">
      <c r="L331" s="4"/>
      <c r="M331" s="4"/>
    </row>
    <row r="332" ht="14.25" customHeight="1">
      <c r="L332" s="4"/>
      <c r="M332" s="4"/>
    </row>
    <row r="333" ht="14.25" customHeight="1">
      <c r="L333" s="4"/>
      <c r="M333" s="4"/>
    </row>
    <row r="334" ht="14.25" customHeight="1">
      <c r="L334" s="4"/>
      <c r="M334" s="4"/>
    </row>
    <row r="335" ht="14.25" customHeight="1">
      <c r="L335" s="4"/>
      <c r="M335" s="4"/>
    </row>
    <row r="336" ht="14.25" customHeight="1">
      <c r="L336" s="4"/>
      <c r="M336" s="4"/>
    </row>
    <row r="337" ht="14.25" customHeight="1">
      <c r="L337" s="4"/>
      <c r="M337" s="4"/>
    </row>
    <row r="338" ht="14.25" customHeight="1">
      <c r="L338" s="4"/>
      <c r="M338" s="4"/>
    </row>
    <row r="339" ht="14.25" customHeight="1">
      <c r="L339" s="4"/>
      <c r="M339" s="4"/>
    </row>
    <row r="340" ht="14.25" customHeight="1">
      <c r="L340" s="4"/>
      <c r="M340" s="4"/>
    </row>
    <row r="341" ht="14.25" customHeight="1">
      <c r="L341" s="4"/>
      <c r="M341" s="4"/>
    </row>
    <row r="342" ht="14.25" customHeight="1">
      <c r="L342" s="4"/>
      <c r="M342" s="4"/>
    </row>
    <row r="343" ht="14.25" customHeight="1">
      <c r="L343" s="4"/>
      <c r="M343" s="4"/>
    </row>
    <row r="344" ht="14.25" customHeight="1">
      <c r="L344" s="4"/>
      <c r="M344" s="4"/>
    </row>
    <row r="345" ht="14.25" customHeight="1">
      <c r="L345" s="4"/>
      <c r="M345" s="4"/>
    </row>
    <row r="346" ht="14.25" customHeight="1">
      <c r="L346" s="4"/>
      <c r="M346" s="4"/>
    </row>
    <row r="347" ht="14.25" customHeight="1">
      <c r="L347" s="4"/>
      <c r="M347" s="4"/>
    </row>
    <row r="348" ht="14.25" customHeight="1">
      <c r="L348" s="4"/>
      <c r="M348" s="4"/>
    </row>
    <row r="349" ht="14.25" customHeight="1">
      <c r="L349" s="4"/>
      <c r="M349" s="4"/>
    </row>
    <row r="350" ht="14.25" customHeight="1">
      <c r="L350" s="4"/>
      <c r="M350" s="4"/>
    </row>
    <row r="351" ht="14.25" customHeight="1">
      <c r="L351" s="4"/>
      <c r="M351" s="4"/>
    </row>
    <row r="352" ht="14.25" customHeight="1">
      <c r="L352" s="4"/>
      <c r="M352" s="4"/>
    </row>
    <row r="353" ht="14.25" customHeight="1">
      <c r="L353" s="4"/>
      <c r="M353" s="4"/>
    </row>
    <row r="354" ht="14.25" customHeight="1">
      <c r="L354" s="4"/>
      <c r="M354" s="4"/>
    </row>
    <row r="355" ht="14.25" customHeight="1">
      <c r="L355" s="4"/>
      <c r="M355" s="4"/>
    </row>
    <row r="356" ht="14.25" customHeight="1">
      <c r="L356" s="4"/>
      <c r="M356" s="4"/>
    </row>
    <row r="357" ht="14.25" customHeight="1">
      <c r="L357" s="4"/>
      <c r="M357" s="4"/>
    </row>
    <row r="358" ht="14.25" customHeight="1">
      <c r="L358" s="4"/>
      <c r="M358" s="4"/>
    </row>
    <row r="359" ht="14.25" customHeight="1">
      <c r="L359" s="4"/>
      <c r="M359" s="4"/>
    </row>
    <row r="360" ht="14.25" customHeight="1">
      <c r="L360" s="4"/>
      <c r="M360" s="4"/>
    </row>
    <row r="361" ht="14.25" customHeight="1">
      <c r="L361" s="4"/>
      <c r="M361" s="4"/>
    </row>
    <row r="362" ht="14.25" customHeight="1">
      <c r="L362" s="4"/>
      <c r="M362" s="4"/>
    </row>
    <row r="363" ht="14.25" customHeight="1">
      <c r="L363" s="4"/>
      <c r="M363" s="4"/>
    </row>
    <row r="364" ht="14.25" customHeight="1">
      <c r="L364" s="4"/>
      <c r="M364" s="4"/>
    </row>
    <row r="365" ht="14.25" customHeight="1">
      <c r="L365" s="4"/>
      <c r="M365" s="4"/>
    </row>
    <row r="366" ht="14.25" customHeight="1">
      <c r="L366" s="4"/>
      <c r="M366" s="4"/>
    </row>
    <row r="367" ht="14.25" customHeight="1">
      <c r="L367" s="4"/>
      <c r="M367" s="4"/>
    </row>
    <row r="368" ht="14.25" customHeight="1">
      <c r="L368" s="4"/>
      <c r="M368" s="4"/>
    </row>
    <row r="369" ht="14.25" customHeight="1">
      <c r="L369" s="4"/>
      <c r="M369" s="4"/>
    </row>
    <row r="370" ht="14.25" customHeight="1">
      <c r="L370" s="4"/>
      <c r="M370" s="4"/>
    </row>
    <row r="371" ht="14.25" customHeight="1">
      <c r="L371" s="4"/>
      <c r="M371" s="4"/>
    </row>
    <row r="372" ht="14.25" customHeight="1">
      <c r="L372" s="4"/>
      <c r="M372" s="4"/>
    </row>
    <row r="373" ht="14.25" customHeight="1">
      <c r="L373" s="4"/>
      <c r="M373" s="4"/>
    </row>
    <row r="374" ht="14.25" customHeight="1">
      <c r="L374" s="4"/>
      <c r="M374" s="4"/>
    </row>
    <row r="375" ht="14.25" customHeight="1">
      <c r="L375" s="4"/>
      <c r="M375" s="4"/>
    </row>
    <row r="376" ht="14.25" customHeight="1">
      <c r="L376" s="4"/>
      <c r="M376" s="4"/>
    </row>
    <row r="377" ht="14.25" customHeight="1">
      <c r="L377" s="4"/>
      <c r="M377" s="4"/>
    </row>
    <row r="378" ht="14.25" customHeight="1">
      <c r="L378" s="4"/>
      <c r="M378" s="4"/>
    </row>
    <row r="379" ht="14.25" customHeight="1">
      <c r="L379" s="4"/>
      <c r="M379" s="4"/>
    </row>
    <row r="380" ht="14.25" customHeight="1">
      <c r="L380" s="4"/>
      <c r="M380" s="4"/>
    </row>
    <row r="381" ht="14.25" customHeight="1">
      <c r="L381" s="4"/>
      <c r="M381" s="4"/>
    </row>
    <row r="382" ht="14.25" customHeight="1">
      <c r="L382" s="4"/>
      <c r="M382" s="4"/>
    </row>
    <row r="383" ht="14.25" customHeight="1">
      <c r="L383" s="4"/>
      <c r="M383" s="4"/>
    </row>
    <row r="384" ht="14.25" customHeight="1">
      <c r="L384" s="4"/>
      <c r="M384" s="4"/>
    </row>
    <row r="385" ht="14.25" customHeight="1">
      <c r="L385" s="4"/>
      <c r="M385" s="4"/>
    </row>
    <row r="386" ht="14.25" customHeight="1">
      <c r="L386" s="4"/>
      <c r="M386" s="4"/>
    </row>
    <row r="387" ht="14.25" customHeight="1">
      <c r="L387" s="4"/>
      <c r="M387" s="4"/>
    </row>
    <row r="388" ht="14.25" customHeight="1">
      <c r="L388" s="4"/>
      <c r="M388" s="4"/>
    </row>
    <row r="389" ht="14.25" customHeight="1">
      <c r="L389" s="4"/>
      <c r="M389" s="4"/>
    </row>
    <row r="390" ht="14.25" customHeight="1">
      <c r="L390" s="4"/>
      <c r="M390" s="4"/>
    </row>
    <row r="391" ht="14.25" customHeight="1">
      <c r="L391" s="4"/>
      <c r="M391" s="4"/>
    </row>
    <row r="392" ht="14.25" customHeight="1">
      <c r="L392" s="4"/>
      <c r="M392" s="4"/>
    </row>
    <row r="393" ht="14.25" customHeight="1">
      <c r="L393" s="4"/>
      <c r="M393" s="4"/>
    </row>
    <row r="394" ht="14.25" customHeight="1">
      <c r="L394" s="4"/>
      <c r="M394" s="4"/>
    </row>
    <row r="395" ht="14.25" customHeight="1">
      <c r="L395" s="4"/>
      <c r="M395" s="4"/>
    </row>
    <row r="396" ht="14.25" customHeight="1">
      <c r="L396" s="4"/>
      <c r="M396" s="4"/>
    </row>
    <row r="397" ht="14.25" customHeight="1">
      <c r="L397" s="4"/>
      <c r="M397" s="4"/>
    </row>
    <row r="398" ht="14.25" customHeight="1">
      <c r="L398" s="4"/>
      <c r="M398" s="4"/>
    </row>
    <row r="399" ht="14.25" customHeight="1">
      <c r="L399" s="4"/>
      <c r="M399" s="4"/>
    </row>
    <row r="400" ht="14.25" customHeight="1">
      <c r="L400" s="4"/>
      <c r="M400" s="4"/>
    </row>
    <row r="401" ht="14.25" customHeight="1">
      <c r="L401" s="4"/>
      <c r="M401" s="4"/>
    </row>
    <row r="402" ht="14.25" customHeight="1">
      <c r="L402" s="4"/>
      <c r="M402" s="4"/>
    </row>
    <row r="403" ht="14.25" customHeight="1">
      <c r="L403" s="4"/>
      <c r="M403" s="4"/>
    </row>
    <row r="404" ht="14.25" customHeight="1">
      <c r="L404" s="4"/>
      <c r="M404" s="4"/>
    </row>
    <row r="405" ht="14.25" customHeight="1">
      <c r="L405" s="4"/>
      <c r="M405" s="4"/>
    </row>
    <row r="406" ht="14.25" customHeight="1">
      <c r="L406" s="4"/>
      <c r="M406" s="4"/>
    </row>
    <row r="407" ht="14.25" customHeight="1">
      <c r="L407" s="4"/>
      <c r="M407" s="4"/>
    </row>
    <row r="408" ht="14.25" customHeight="1">
      <c r="L408" s="4"/>
      <c r="M408" s="4"/>
    </row>
    <row r="409" ht="14.25" customHeight="1">
      <c r="L409" s="4"/>
      <c r="M409" s="4"/>
    </row>
    <row r="410" ht="14.25" customHeight="1">
      <c r="L410" s="4"/>
      <c r="M410" s="4"/>
    </row>
    <row r="411" ht="14.25" customHeight="1">
      <c r="L411" s="4"/>
      <c r="M411" s="4"/>
    </row>
    <row r="412" ht="14.25" customHeight="1">
      <c r="L412" s="4"/>
      <c r="M412" s="4"/>
    </row>
    <row r="413" ht="14.25" customHeight="1">
      <c r="L413" s="4"/>
      <c r="M413" s="4"/>
    </row>
    <row r="414" ht="14.25" customHeight="1">
      <c r="L414" s="4"/>
      <c r="M414" s="4"/>
    </row>
    <row r="415" ht="14.25" customHeight="1">
      <c r="L415" s="4"/>
      <c r="M415" s="4"/>
    </row>
    <row r="416" ht="14.25" customHeight="1">
      <c r="L416" s="4"/>
      <c r="M416" s="4"/>
    </row>
    <row r="417" ht="14.25" customHeight="1">
      <c r="L417" s="4"/>
      <c r="M417" s="4"/>
    </row>
    <row r="418" ht="14.25" customHeight="1">
      <c r="L418" s="4"/>
      <c r="M418" s="4"/>
    </row>
    <row r="419" ht="14.25" customHeight="1">
      <c r="L419" s="4"/>
      <c r="M419" s="4"/>
    </row>
    <row r="420" ht="14.25" customHeight="1">
      <c r="L420" s="4"/>
      <c r="M420" s="4"/>
    </row>
    <row r="421" ht="14.25" customHeight="1">
      <c r="L421" s="4"/>
      <c r="M421" s="4"/>
    </row>
    <row r="422" ht="14.25" customHeight="1">
      <c r="L422" s="4"/>
      <c r="M422" s="4"/>
    </row>
    <row r="423" ht="14.25" customHeight="1">
      <c r="L423" s="4"/>
      <c r="M423" s="4"/>
    </row>
    <row r="424" ht="14.25" customHeight="1">
      <c r="L424" s="4"/>
      <c r="M424" s="4"/>
    </row>
    <row r="425" ht="14.25" customHeight="1">
      <c r="L425" s="4"/>
      <c r="M425" s="4"/>
    </row>
    <row r="426" ht="14.25" customHeight="1">
      <c r="L426" s="4"/>
      <c r="M426" s="4"/>
    </row>
    <row r="427" ht="14.25" customHeight="1">
      <c r="L427" s="4"/>
      <c r="M427" s="4"/>
    </row>
    <row r="428" ht="14.25" customHeight="1">
      <c r="L428" s="4"/>
      <c r="M428" s="4"/>
    </row>
    <row r="429" ht="14.25" customHeight="1">
      <c r="L429" s="4"/>
      <c r="M429" s="4"/>
    </row>
    <row r="430" ht="14.25" customHeight="1">
      <c r="L430" s="4"/>
      <c r="M430" s="4"/>
    </row>
    <row r="431" ht="14.25" customHeight="1">
      <c r="L431" s="4"/>
      <c r="M431" s="4"/>
    </row>
    <row r="432" ht="14.25" customHeight="1">
      <c r="L432" s="4"/>
      <c r="M432" s="4"/>
    </row>
    <row r="433" ht="14.25" customHeight="1">
      <c r="L433" s="4"/>
      <c r="M433" s="4"/>
    </row>
    <row r="434" ht="14.25" customHeight="1">
      <c r="L434" s="4"/>
      <c r="M434" s="4"/>
    </row>
    <row r="435" ht="14.25" customHeight="1">
      <c r="L435" s="4"/>
      <c r="M435" s="4"/>
    </row>
    <row r="436" ht="14.25" customHeight="1">
      <c r="L436" s="4"/>
      <c r="M436" s="4"/>
    </row>
    <row r="437" ht="14.25" customHeight="1">
      <c r="L437" s="4"/>
      <c r="M437" s="4"/>
    </row>
    <row r="438" ht="14.25" customHeight="1">
      <c r="L438" s="4"/>
      <c r="M438" s="4"/>
    </row>
    <row r="439" ht="14.25" customHeight="1">
      <c r="L439" s="4"/>
      <c r="M439" s="4"/>
    </row>
    <row r="440" ht="14.25" customHeight="1">
      <c r="L440" s="4"/>
      <c r="M440" s="4"/>
    </row>
    <row r="441" ht="14.25" customHeight="1">
      <c r="L441" s="4"/>
      <c r="M441" s="4"/>
    </row>
    <row r="442" ht="14.25" customHeight="1">
      <c r="L442" s="4"/>
      <c r="M442" s="4"/>
    </row>
    <row r="443" ht="14.25" customHeight="1">
      <c r="L443" s="4"/>
      <c r="M443" s="4"/>
    </row>
    <row r="444" ht="14.25" customHeight="1">
      <c r="L444" s="4"/>
      <c r="M444" s="4"/>
    </row>
    <row r="445" ht="14.25" customHeight="1">
      <c r="L445" s="4"/>
      <c r="M445" s="4"/>
    </row>
    <row r="446" ht="14.25" customHeight="1">
      <c r="L446" s="4"/>
      <c r="M446" s="4"/>
    </row>
    <row r="447" ht="14.25" customHeight="1">
      <c r="L447" s="4"/>
      <c r="M447" s="4"/>
    </row>
    <row r="448" ht="14.25" customHeight="1">
      <c r="L448" s="4"/>
      <c r="M448" s="4"/>
    </row>
    <row r="449" ht="14.25" customHeight="1">
      <c r="L449" s="4"/>
      <c r="M449" s="4"/>
    </row>
    <row r="450" ht="14.25" customHeight="1">
      <c r="L450" s="4"/>
      <c r="M450" s="4"/>
    </row>
    <row r="451" ht="14.25" customHeight="1">
      <c r="L451" s="4"/>
      <c r="M451" s="4"/>
    </row>
    <row r="452" ht="14.25" customHeight="1">
      <c r="L452" s="4"/>
      <c r="M452" s="4"/>
    </row>
    <row r="453" ht="14.25" customHeight="1">
      <c r="L453" s="4"/>
      <c r="M453" s="4"/>
    </row>
    <row r="454" ht="14.25" customHeight="1">
      <c r="L454" s="4"/>
      <c r="M454" s="4"/>
    </row>
    <row r="455" ht="14.25" customHeight="1">
      <c r="L455" s="4"/>
      <c r="M455" s="4"/>
    </row>
    <row r="456" ht="14.25" customHeight="1">
      <c r="L456" s="4"/>
      <c r="M456" s="4"/>
    </row>
    <row r="457" ht="14.25" customHeight="1">
      <c r="L457" s="4"/>
      <c r="M457" s="4"/>
    </row>
    <row r="458" ht="14.25" customHeight="1">
      <c r="L458" s="4"/>
      <c r="M458" s="4"/>
    </row>
    <row r="459" ht="14.25" customHeight="1">
      <c r="L459" s="4"/>
      <c r="M459" s="4"/>
    </row>
    <row r="460" ht="14.25" customHeight="1">
      <c r="L460" s="4"/>
      <c r="M460" s="4"/>
    </row>
    <row r="461" ht="14.25" customHeight="1">
      <c r="L461" s="4"/>
      <c r="M461" s="4"/>
    </row>
    <row r="462" ht="14.25" customHeight="1">
      <c r="L462" s="4"/>
      <c r="M462" s="4"/>
    </row>
    <row r="463" ht="14.25" customHeight="1">
      <c r="L463" s="4"/>
      <c r="M463" s="4"/>
    </row>
    <row r="464" ht="14.25" customHeight="1">
      <c r="L464" s="4"/>
      <c r="M464" s="4"/>
    </row>
    <row r="465" ht="14.25" customHeight="1">
      <c r="L465" s="4"/>
      <c r="M465" s="4"/>
    </row>
    <row r="466" ht="14.25" customHeight="1">
      <c r="L466" s="4"/>
      <c r="M466" s="4"/>
    </row>
    <row r="467" ht="14.25" customHeight="1">
      <c r="L467" s="4"/>
      <c r="M467" s="4"/>
    </row>
    <row r="468" ht="14.25" customHeight="1">
      <c r="L468" s="4"/>
      <c r="M468" s="4"/>
    </row>
    <row r="469" ht="14.25" customHeight="1">
      <c r="L469" s="4"/>
      <c r="M469" s="4"/>
    </row>
    <row r="470" ht="14.25" customHeight="1">
      <c r="L470" s="4"/>
      <c r="M470" s="4"/>
    </row>
    <row r="471" ht="14.25" customHeight="1">
      <c r="L471" s="4"/>
      <c r="M471" s="4"/>
    </row>
    <row r="472" ht="14.25" customHeight="1">
      <c r="L472" s="4"/>
      <c r="M472" s="4"/>
    </row>
    <row r="473" ht="14.25" customHeight="1">
      <c r="L473" s="4"/>
      <c r="M473" s="4"/>
    </row>
    <row r="474" ht="14.25" customHeight="1">
      <c r="L474" s="4"/>
      <c r="M474" s="4"/>
    </row>
    <row r="475" ht="14.25" customHeight="1">
      <c r="L475" s="4"/>
      <c r="M475" s="4"/>
    </row>
    <row r="476" ht="14.25" customHeight="1">
      <c r="L476" s="4"/>
      <c r="M476" s="4"/>
    </row>
    <row r="477" ht="14.25" customHeight="1">
      <c r="L477" s="4"/>
      <c r="M477" s="4"/>
    </row>
    <row r="478" ht="14.25" customHeight="1">
      <c r="L478" s="4"/>
      <c r="M478" s="4"/>
    </row>
    <row r="479" ht="14.25" customHeight="1">
      <c r="L479" s="4"/>
      <c r="M479" s="4"/>
    </row>
    <row r="480" ht="14.25" customHeight="1">
      <c r="L480" s="4"/>
      <c r="M480" s="4"/>
    </row>
    <row r="481" ht="14.25" customHeight="1">
      <c r="L481" s="4"/>
      <c r="M481" s="4"/>
    </row>
    <row r="482" ht="14.25" customHeight="1">
      <c r="L482" s="4"/>
      <c r="M482" s="4"/>
    </row>
    <row r="483" ht="14.25" customHeight="1">
      <c r="L483" s="4"/>
      <c r="M483" s="4"/>
    </row>
    <row r="484" ht="14.25" customHeight="1">
      <c r="L484" s="4"/>
      <c r="M484" s="4"/>
    </row>
    <row r="485" ht="14.25" customHeight="1">
      <c r="L485" s="4"/>
      <c r="M485" s="4"/>
    </row>
    <row r="486" ht="14.25" customHeight="1">
      <c r="L486" s="4"/>
      <c r="M486" s="4"/>
    </row>
    <row r="487" ht="14.25" customHeight="1">
      <c r="L487" s="4"/>
      <c r="M487" s="4"/>
    </row>
    <row r="488" ht="14.25" customHeight="1">
      <c r="L488" s="4"/>
      <c r="M488" s="4"/>
    </row>
    <row r="489" ht="14.25" customHeight="1">
      <c r="L489" s="4"/>
      <c r="M489" s="4"/>
    </row>
    <row r="490" ht="14.25" customHeight="1">
      <c r="L490" s="4"/>
      <c r="M490" s="4"/>
    </row>
    <row r="491" ht="14.25" customHeight="1">
      <c r="L491" s="4"/>
      <c r="M491" s="4"/>
    </row>
    <row r="492" ht="14.25" customHeight="1">
      <c r="L492" s="4"/>
      <c r="M492" s="4"/>
    </row>
    <row r="493" ht="14.25" customHeight="1">
      <c r="L493" s="4"/>
      <c r="M493" s="4"/>
    </row>
    <row r="494" ht="14.25" customHeight="1">
      <c r="L494" s="4"/>
      <c r="M494" s="4"/>
    </row>
    <row r="495" ht="14.25" customHeight="1">
      <c r="L495" s="4"/>
      <c r="M495" s="4"/>
    </row>
    <row r="496" ht="14.25" customHeight="1">
      <c r="L496" s="4"/>
      <c r="M496" s="4"/>
    </row>
    <row r="497" ht="14.25" customHeight="1">
      <c r="L497" s="4"/>
      <c r="M497" s="4"/>
    </row>
    <row r="498" ht="14.25" customHeight="1">
      <c r="L498" s="4"/>
      <c r="M498" s="4"/>
    </row>
    <row r="499" ht="14.25" customHeight="1">
      <c r="L499" s="4"/>
      <c r="M499" s="4"/>
    </row>
    <row r="500" ht="14.25" customHeight="1">
      <c r="L500" s="4"/>
      <c r="M500" s="4"/>
    </row>
    <row r="501" ht="14.25" customHeight="1">
      <c r="L501" s="4"/>
      <c r="M501" s="4"/>
    </row>
    <row r="502" ht="14.25" customHeight="1">
      <c r="L502" s="4"/>
      <c r="M502" s="4"/>
    </row>
    <row r="503" ht="14.25" customHeight="1">
      <c r="L503" s="4"/>
      <c r="M503" s="4"/>
    </row>
    <row r="504" ht="14.25" customHeight="1">
      <c r="L504" s="4"/>
      <c r="M504" s="4"/>
    </row>
    <row r="505" ht="14.25" customHeight="1">
      <c r="L505" s="4"/>
      <c r="M505" s="4"/>
    </row>
    <row r="506" ht="14.25" customHeight="1">
      <c r="L506" s="4"/>
      <c r="M506" s="4"/>
    </row>
    <row r="507" ht="14.25" customHeight="1">
      <c r="L507" s="4"/>
      <c r="M507" s="4"/>
    </row>
    <row r="508" ht="14.25" customHeight="1">
      <c r="L508" s="4"/>
      <c r="M508" s="4"/>
    </row>
    <row r="509" ht="14.25" customHeight="1">
      <c r="L509" s="4"/>
      <c r="M509" s="4"/>
    </row>
    <row r="510" ht="14.25" customHeight="1">
      <c r="L510" s="4"/>
      <c r="M510" s="4"/>
    </row>
    <row r="511" ht="14.25" customHeight="1">
      <c r="L511" s="4"/>
      <c r="M511" s="4"/>
    </row>
    <row r="512" ht="14.25" customHeight="1">
      <c r="L512" s="4"/>
      <c r="M512" s="4"/>
    </row>
    <row r="513" ht="14.25" customHeight="1">
      <c r="L513" s="4"/>
      <c r="M513" s="4"/>
    </row>
    <row r="514" ht="14.25" customHeight="1">
      <c r="L514" s="4"/>
      <c r="M514" s="4"/>
    </row>
    <row r="515" ht="14.25" customHeight="1">
      <c r="L515" s="4"/>
      <c r="M515" s="4"/>
    </row>
    <row r="516" ht="14.25" customHeight="1">
      <c r="L516" s="4"/>
      <c r="M516" s="4"/>
    </row>
    <row r="517" ht="14.25" customHeight="1">
      <c r="L517" s="4"/>
      <c r="M517" s="4"/>
    </row>
    <row r="518" ht="14.25" customHeight="1">
      <c r="L518" s="4"/>
      <c r="M518" s="4"/>
    </row>
    <row r="519" ht="14.25" customHeight="1">
      <c r="L519" s="4"/>
      <c r="M519" s="4"/>
    </row>
    <row r="520" ht="14.25" customHeight="1">
      <c r="L520" s="4"/>
      <c r="M520" s="4"/>
    </row>
    <row r="521" ht="14.25" customHeight="1">
      <c r="L521" s="4"/>
      <c r="M521" s="4"/>
    </row>
    <row r="522" ht="14.25" customHeight="1">
      <c r="L522" s="4"/>
      <c r="M522" s="4"/>
    </row>
    <row r="523" ht="14.25" customHeight="1">
      <c r="L523" s="4"/>
      <c r="M523" s="4"/>
    </row>
    <row r="524" ht="14.25" customHeight="1">
      <c r="L524" s="4"/>
      <c r="M524" s="4"/>
    </row>
    <row r="525" ht="14.25" customHeight="1">
      <c r="L525" s="4"/>
      <c r="M525" s="4"/>
    </row>
    <row r="526" ht="14.25" customHeight="1">
      <c r="L526" s="4"/>
      <c r="M526" s="4"/>
    </row>
    <row r="527" ht="14.25" customHeight="1">
      <c r="L527" s="4"/>
      <c r="M527" s="4"/>
    </row>
    <row r="528" ht="14.25" customHeight="1">
      <c r="L528" s="4"/>
      <c r="M528" s="4"/>
    </row>
    <row r="529" ht="14.25" customHeight="1">
      <c r="L529" s="4"/>
      <c r="M529" s="4"/>
    </row>
    <row r="530" ht="14.25" customHeight="1">
      <c r="L530" s="4"/>
      <c r="M530" s="4"/>
    </row>
    <row r="531" ht="14.25" customHeight="1">
      <c r="L531" s="4"/>
      <c r="M531" s="4"/>
    </row>
    <row r="532" ht="14.25" customHeight="1">
      <c r="L532" s="4"/>
      <c r="M532" s="4"/>
    </row>
    <row r="533" ht="14.25" customHeight="1">
      <c r="L533" s="4"/>
      <c r="M533" s="4"/>
    </row>
    <row r="534" ht="14.25" customHeight="1">
      <c r="L534" s="4"/>
      <c r="M534" s="4"/>
    </row>
    <row r="535" ht="14.25" customHeight="1">
      <c r="L535" s="4"/>
      <c r="M535" s="4"/>
    </row>
    <row r="536" ht="14.25" customHeight="1">
      <c r="L536" s="4"/>
      <c r="M536" s="4"/>
    </row>
    <row r="537" ht="14.25" customHeight="1">
      <c r="L537" s="4"/>
      <c r="M537" s="4"/>
    </row>
    <row r="538" ht="14.25" customHeight="1">
      <c r="L538" s="4"/>
      <c r="M538" s="4"/>
    </row>
    <row r="539" ht="14.25" customHeight="1">
      <c r="L539" s="4"/>
      <c r="M539" s="4"/>
    </row>
    <row r="540" ht="14.25" customHeight="1">
      <c r="L540" s="4"/>
      <c r="M540" s="4"/>
    </row>
    <row r="541" ht="14.25" customHeight="1">
      <c r="L541" s="4"/>
      <c r="M541" s="4"/>
    </row>
    <row r="542" ht="14.25" customHeight="1">
      <c r="L542" s="4"/>
      <c r="M542" s="4"/>
    </row>
    <row r="543" ht="14.25" customHeight="1">
      <c r="L543" s="4"/>
      <c r="M543" s="4"/>
    </row>
    <row r="544" ht="14.25" customHeight="1">
      <c r="L544" s="4"/>
      <c r="M544" s="4"/>
    </row>
    <row r="545" ht="14.25" customHeight="1">
      <c r="L545" s="4"/>
      <c r="M545" s="4"/>
    </row>
    <row r="546" ht="14.25" customHeight="1">
      <c r="L546" s="4"/>
      <c r="M546" s="4"/>
    </row>
    <row r="547" ht="14.25" customHeight="1">
      <c r="L547" s="4"/>
      <c r="M547" s="4"/>
    </row>
    <row r="548" ht="14.25" customHeight="1">
      <c r="L548" s="4"/>
      <c r="M548" s="4"/>
    </row>
    <row r="549" ht="14.25" customHeight="1">
      <c r="L549" s="4"/>
      <c r="M549" s="4"/>
    </row>
    <row r="550" ht="14.25" customHeight="1">
      <c r="L550" s="4"/>
      <c r="M550" s="4"/>
    </row>
    <row r="551" ht="14.25" customHeight="1">
      <c r="L551" s="4"/>
      <c r="M551" s="4"/>
    </row>
    <row r="552" ht="14.25" customHeight="1">
      <c r="L552" s="4"/>
      <c r="M552" s="4"/>
    </row>
    <row r="553" ht="14.25" customHeight="1">
      <c r="L553" s="4"/>
      <c r="M553" s="4"/>
    </row>
    <row r="554" ht="14.25" customHeight="1">
      <c r="L554" s="4"/>
      <c r="M554" s="4"/>
    </row>
    <row r="555" ht="14.25" customHeight="1">
      <c r="L555" s="4"/>
      <c r="M555" s="4"/>
    </row>
    <row r="556" ht="14.25" customHeight="1">
      <c r="L556" s="4"/>
      <c r="M556" s="4"/>
    </row>
    <row r="557" ht="14.25" customHeight="1">
      <c r="L557" s="4"/>
      <c r="M557" s="4"/>
    </row>
    <row r="558" ht="14.25" customHeight="1">
      <c r="L558" s="4"/>
      <c r="M558" s="4"/>
    </row>
    <row r="559" ht="14.25" customHeight="1">
      <c r="L559" s="4"/>
      <c r="M559" s="4"/>
    </row>
    <row r="560" ht="14.25" customHeight="1">
      <c r="L560" s="4"/>
      <c r="M560" s="4"/>
    </row>
    <row r="561" ht="14.25" customHeight="1">
      <c r="L561" s="4"/>
      <c r="M561" s="4"/>
    </row>
    <row r="562" ht="14.25" customHeight="1">
      <c r="L562" s="4"/>
      <c r="M562" s="4"/>
    </row>
    <row r="563" ht="14.25" customHeight="1">
      <c r="L563" s="4"/>
      <c r="M563" s="4"/>
    </row>
    <row r="564" ht="14.25" customHeight="1">
      <c r="L564" s="4"/>
      <c r="M564" s="4"/>
    </row>
    <row r="565" ht="14.25" customHeight="1">
      <c r="L565" s="4"/>
      <c r="M565" s="4"/>
    </row>
    <row r="566" ht="14.25" customHeight="1">
      <c r="L566" s="4"/>
      <c r="M566" s="4"/>
    </row>
    <row r="567" ht="14.25" customHeight="1">
      <c r="L567" s="4"/>
      <c r="M567" s="4"/>
    </row>
    <row r="568" ht="14.25" customHeight="1">
      <c r="L568" s="4"/>
      <c r="M568" s="4"/>
    </row>
    <row r="569" ht="14.25" customHeight="1">
      <c r="L569" s="4"/>
      <c r="M569" s="4"/>
    </row>
    <row r="570" ht="14.25" customHeight="1">
      <c r="L570" s="4"/>
      <c r="M570" s="4"/>
    </row>
    <row r="571" ht="14.25" customHeight="1">
      <c r="L571" s="4"/>
      <c r="M571" s="4"/>
    </row>
    <row r="572" ht="14.25" customHeight="1">
      <c r="L572" s="4"/>
      <c r="M572" s="4"/>
    </row>
    <row r="573" ht="14.25" customHeight="1">
      <c r="L573" s="4"/>
      <c r="M573" s="4"/>
    </row>
    <row r="574" ht="14.25" customHeight="1">
      <c r="L574" s="4"/>
      <c r="M574" s="4"/>
    </row>
    <row r="575" ht="14.25" customHeight="1">
      <c r="L575" s="4"/>
      <c r="M575" s="4"/>
    </row>
    <row r="576" ht="14.25" customHeight="1">
      <c r="L576" s="4"/>
      <c r="M576" s="4"/>
    </row>
    <row r="577" ht="14.25" customHeight="1">
      <c r="L577" s="4"/>
      <c r="M577" s="4"/>
    </row>
    <row r="578" ht="14.25" customHeight="1">
      <c r="L578" s="4"/>
      <c r="M578" s="4"/>
    </row>
    <row r="579" ht="14.25" customHeight="1">
      <c r="L579" s="4"/>
      <c r="M579" s="4"/>
    </row>
    <row r="580" ht="14.25" customHeight="1">
      <c r="L580" s="4"/>
      <c r="M580" s="4"/>
    </row>
    <row r="581" ht="14.25" customHeight="1">
      <c r="L581" s="4"/>
      <c r="M581" s="4"/>
    </row>
    <row r="582" ht="14.25" customHeight="1">
      <c r="L582" s="4"/>
      <c r="M582" s="4"/>
    </row>
    <row r="583" ht="14.25" customHeight="1">
      <c r="L583" s="4"/>
      <c r="M583" s="4"/>
    </row>
    <row r="584" ht="14.25" customHeight="1">
      <c r="L584" s="4"/>
      <c r="M584" s="4"/>
    </row>
    <row r="585" ht="14.25" customHeight="1">
      <c r="L585" s="4"/>
      <c r="M585" s="4"/>
    </row>
    <row r="586" ht="14.25" customHeight="1">
      <c r="L586" s="4"/>
      <c r="M586" s="4"/>
    </row>
    <row r="587" ht="14.25" customHeight="1">
      <c r="L587" s="4"/>
      <c r="M587" s="4"/>
    </row>
    <row r="588" ht="14.25" customHeight="1">
      <c r="L588" s="4"/>
      <c r="M588" s="4"/>
    </row>
    <row r="589" ht="14.25" customHeight="1">
      <c r="L589" s="4"/>
      <c r="M589" s="4"/>
    </row>
    <row r="590" ht="14.25" customHeight="1">
      <c r="L590" s="4"/>
      <c r="M590" s="4"/>
    </row>
    <row r="591" ht="14.25" customHeight="1">
      <c r="L591" s="4"/>
      <c r="M591" s="4"/>
    </row>
    <row r="592" ht="14.25" customHeight="1">
      <c r="L592" s="4"/>
      <c r="M592" s="4"/>
    </row>
    <row r="593" ht="14.25" customHeight="1">
      <c r="L593" s="4"/>
      <c r="M593" s="4"/>
    </row>
    <row r="594" ht="14.25" customHeight="1">
      <c r="L594" s="4"/>
      <c r="M594" s="4"/>
    </row>
    <row r="595" ht="14.25" customHeight="1">
      <c r="L595" s="4"/>
      <c r="M595" s="4"/>
    </row>
    <row r="596" ht="14.25" customHeight="1">
      <c r="L596" s="4"/>
      <c r="M596" s="4"/>
    </row>
    <row r="597" ht="14.25" customHeight="1">
      <c r="L597" s="4"/>
      <c r="M597" s="4"/>
    </row>
    <row r="598" ht="14.25" customHeight="1">
      <c r="L598" s="4"/>
      <c r="M598" s="4"/>
    </row>
    <row r="599" ht="14.25" customHeight="1">
      <c r="L599" s="4"/>
      <c r="M599" s="4"/>
    </row>
    <row r="600" ht="14.25" customHeight="1">
      <c r="L600" s="4"/>
      <c r="M600" s="4"/>
    </row>
    <row r="601" ht="14.25" customHeight="1">
      <c r="L601" s="4"/>
      <c r="M601" s="4"/>
    </row>
    <row r="602" ht="14.25" customHeight="1">
      <c r="L602" s="4"/>
      <c r="M602" s="4"/>
    </row>
    <row r="603" ht="14.25" customHeight="1">
      <c r="L603" s="4"/>
      <c r="M603" s="4"/>
    </row>
    <row r="604" ht="14.25" customHeight="1">
      <c r="L604" s="4"/>
      <c r="M604" s="4"/>
    </row>
    <row r="605" ht="14.25" customHeight="1">
      <c r="L605" s="4"/>
      <c r="M605" s="4"/>
    </row>
    <row r="606" ht="14.25" customHeight="1">
      <c r="L606" s="4"/>
      <c r="M606" s="4"/>
    </row>
    <row r="607" ht="14.25" customHeight="1">
      <c r="L607" s="4"/>
      <c r="M607" s="4"/>
    </row>
    <row r="608" ht="14.25" customHeight="1">
      <c r="L608" s="4"/>
      <c r="M608" s="4"/>
    </row>
    <row r="609" ht="14.25" customHeight="1">
      <c r="L609" s="4"/>
      <c r="M609" s="4"/>
    </row>
    <row r="610" ht="14.25" customHeight="1">
      <c r="L610" s="4"/>
      <c r="M610" s="4"/>
    </row>
    <row r="611" ht="14.25" customHeight="1">
      <c r="L611" s="4"/>
      <c r="M611" s="4"/>
    </row>
    <row r="612" ht="14.25" customHeight="1">
      <c r="L612" s="4"/>
      <c r="M612" s="4"/>
    </row>
    <row r="613" ht="14.25" customHeight="1">
      <c r="L613" s="4"/>
      <c r="M613" s="4"/>
    </row>
    <row r="614" ht="14.25" customHeight="1">
      <c r="L614" s="4"/>
      <c r="M614" s="4"/>
    </row>
    <row r="615" ht="14.25" customHeight="1">
      <c r="L615" s="4"/>
      <c r="M615" s="4"/>
    </row>
    <row r="616" ht="14.25" customHeight="1">
      <c r="L616" s="4"/>
      <c r="M616" s="4"/>
    </row>
    <row r="617" ht="14.25" customHeight="1">
      <c r="L617" s="4"/>
      <c r="M617" s="4"/>
    </row>
    <row r="618" ht="14.25" customHeight="1">
      <c r="L618" s="4"/>
      <c r="M618" s="4"/>
    </row>
    <row r="619" ht="14.25" customHeight="1">
      <c r="L619" s="4"/>
      <c r="M619" s="4"/>
    </row>
    <row r="620" ht="14.25" customHeight="1">
      <c r="L620" s="4"/>
      <c r="M620" s="4"/>
    </row>
    <row r="621" ht="14.25" customHeight="1">
      <c r="L621" s="4"/>
      <c r="M621" s="4"/>
    </row>
    <row r="622" ht="14.25" customHeight="1">
      <c r="L622" s="4"/>
      <c r="M622" s="4"/>
    </row>
    <row r="623" ht="14.25" customHeight="1">
      <c r="L623" s="4"/>
      <c r="M623" s="4"/>
    </row>
    <row r="624" ht="14.25" customHeight="1">
      <c r="L624" s="4"/>
      <c r="M624" s="4"/>
    </row>
    <row r="625" ht="14.25" customHeight="1">
      <c r="L625" s="4"/>
      <c r="M625" s="4"/>
    </row>
    <row r="626" ht="14.25" customHeight="1">
      <c r="L626" s="4"/>
      <c r="M626" s="4"/>
    </row>
    <row r="627" ht="14.25" customHeight="1">
      <c r="L627" s="4"/>
      <c r="M627" s="4"/>
    </row>
    <row r="628" ht="14.25" customHeight="1">
      <c r="L628" s="4"/>
      <c r="M628" s="4"/>
    </row>
    <row r="629" ht="14.25" customHeight="1">
      <c r="L629" s="4"/>
      <c r="M629" s="4"/>
    </row>
    <row r="630" ht="14.25" customHeight="1">
      <c r="L630" s="4"/>
      <c r="M630" s="4"/>
    </row>
    <row r="631" ht="14.25" customHeight="1">
      <c r="L631" s="4"/>
      <c r="M631" s="4"/>
    </row>
    <row r="632" ht="14.25" customHeight="1">
      <c r="L632" s="4"/>
      <c r="M632" s="4"/>
    </row>
    <row r="633" ht="14.25" customHeight="1">
      <c r="L633" s="4"/>
      <c r="M633" s="4"/>
    </row>
    <row r="634" ht="14.25" customHeight="1">
      <c r="L634" s="4"/>
      <c r="M634" s="4"/>
    </row>
    <row r="635" ht="14.25" customHeight="1">
      <c r="L635" s="4"/>
      <c r="M635" s="4"/>
    </row>
    <row r="636" ht="14.25" customHeight="1">
      <c r="L636" s="4"/>
      <c r="M636" s="4"/>
    </row>
    <row r="637" ht="14.25" customHeight="1">
      <c r="L637" s="4"/>
      <c r="M637" s="4"/>
    </row>
    <row r="638" ht="14.25" customHeight="1">
      <c r="L638" s="4"/>
      <c r="M638" s="4"/>
    </row>
    <row r="639" ht="14.25" customHeight="1">
      <c r="L639" s="4"/>
      <c r="M639" s="4"/>
    </row>
    <row r="640" ht="14.25" customHeight="1">
      <c r="L640" s="4"/>
      <c r="M640" s="4"/>
    </row>
    <row r="641" ht="14.25" customHeight="1">
      <c r="L641" s="4"/>
      <c r="M641" s="4"/>
    </row>
    <row r="642" ht="14.25" customHeight="1">
      <c r="L642" s="4"/>
      <c r="M642" s="4"/>
    </row>
    <row r="643" ht="14.25" customHeight="1">
      <c r="L643" s="4"/>
      <c r="M643" s="4"/>
    </row>
    <row r="644" ht="14.25" customHeight="1">
      <c r="L644" s="4"/>
      <c r="M644" s="4"/>
    </row>
    <row r="645" ht="14.25" customHeight="1">
      <c r="L645" s="4"/>
      <c r="M645" s="4"/>
    </row>
    <row r="646" ht="14.25" customHeight="1">
      <c r="L646" s="4"/>
      <c r="M646" s="4"/>
    </row>
    <row r="647" ht="14.25" customHeight="1">
      <c r="L647" s="4"/>
      <c r="M647" s="4"/>
    </row>
    <row r="648" ht="14.25" customHeight="1">
      <c r="L648" s="4"/>
      <c r="M648" s="4"/>
    </row>
    <row r="649" ht="14.25" customHeight="1">
      <c r="L649" s="4"/>
      <c r="M649" s="4"/>
    </row>
    <row r="650" ht="14.25" customHeight="1">
      <c r="L650" s="4"/>
      <c r="M650" s="4"/>
    </row>
    <row r="651" ht="14.25" customHeight="1">
      <c r="L651" s="4"/>
      <c r="M651" s="4"/>
    </row>
    <row r="652" ht="14.25" customHeight="1">
      <c r="L652" s="4"/>
      <c r="M652" s="4"/>
    </row>
    <row r="653" ht="14.25" customHeight="1">
      <c r="L653" s="4"/>
      <c r="M653" s="4"/>
    </row>
    <row r="654" ht="14.25" customHeight="1">
      <c r="L654" s="4"/>
      <c r="M654" s="4"/>
    </row>
    <row r="655" ht="14.25" customHeight="1">
      <c r="L655" s="4"/>
      <c r="M655" s="4"/>
    </row>
    <row r="656" ht="14.25" customHeight="1">
      <c r="L656" s="4"/>
      <c r="M656" s="4"/>
    </row>
    <row r="657" ht="14.25" customHeight="1">
      <c r="L657" s="4"/>
      <c r="M657" s="4"/>
    </row>
    <row r="658" ht="14.25" customHeight="1">
      <c r="L658" s="4"/>
      <c r="M658" s="4"/>
    </row>
    <row r="659" ht="14.25" customHeight="1">
      <c r="L659" s="4"/>
      <c r="M659" s="4"/>
    </row>
    <row r="660" ht="14.25" customHeight="1">
      <c r="L660" s="4"/>
      <c r="M660" s="4"/>
    </row>
    <row r="661" ht="14.25" customHeight="1">
      <c r="L661" s="4"/>
      <c r="M661" s="4"/>
    </row>
    <row r="662" ht="14.25" customHeight="1">
      <c r="L662" s="4"/>
      <c r="M662" s="4"/>
    </row>
    <row r="663" ht="14.25" customHeight="1">
      <c r="L663" s="4"/>
      <c r="M663" s="4"/>
    </row>
    <row r="664" ht="14.25" customHeight="1">
      <c r="L664" s="4"/>
      <c r="M664" s="4"/>
    </row>
    <row r="665" ht="14.25" customHeight="1">
      <c r="L665" s="4"/>
      <c r="M665" s="4"/>
    </row>
    <row r="666" ht="14.25" customHeight="1">
      <c r="L666" s="4"/>
      <c r="M666" s="4"/>
    </row>
    <row r="667" ht="14.25" customHeight="1">
      <c r="L667" s="4"/>
      <c r="M667" s="4"/>
    </row>
    <row r="668" ht="14.25" customHeight="1">
      <c r="L668" s="4"/>
      <c r="M668" s="4"/>
    </row>
    <row r="669" ht="14.25" customHeight="1">
      <c r="L669" s="4"/>
      <c r="M669" s="4"/>
    </row>
    <row r="670" ht="14.25" customHeight="1">
      <c r="L670" s="4"/>
      <c r="M670" s="4"/>
    </row>
    <row r="671" ht="14.25" customHeight="1">
      <c r="L671" s="4"/>
      <c r="M671" s="4"/>
    </row>
    <row r="672" ht="14.25" customHeight="1">
      <c r="L672" s="4"/>
      <c r="M672" s="4"/>
    </row>
    <row r="673" ht="14.25" customHeight="1">
      <c r="L673" s="4"/>
      <c r="M673" s="4"/>
    </row>
    <row r="674" ht="14.25" customHeight="1">
      <c r="L674" s="4"/>
      <c r="M674" s="4"/>
    </row>
    <row r="675" ht="14.25" customHeight="1">
      <c r="L675" s="4"/>
      <c r="M675" s="4"/>
    </row>
    <row r="676" ht="14.25" customHeight="1">
      <c r="L676" s="4"/>
      <c r="M676" s="4"/>
    </row>
    <row r="677" ht="14.25" customHeight="1">
      <c r="L677" s="4"/>
      <c r="M677" s="4"/>
    </row>
    <row r="678" ht="14.25" customHeight="1">
      <c r="L678" s="4"/>
      <c r="M678" s="4"/>
    </row>
    <row r="679" ht="14.25" customHeight="1">
      <c r="L679" s="4"/>
      <c r="M679" s="4"/>
    </row>
    <row r="680" ht="14.25" customHeight="1">
      <c r="L680" s="4"/>
      <c r="M680" s="4"/>
    </row>
    <row r="681" ht="14.25" customHeight="1">
      <c r="L681" s="4"/>
      <c r="M681" s="4"/>
    </row>
    <row r="682" ht="14.25" customHeight="1">
      <c r="L682" s="4"/>
      <c r="M682" s="4"/>
    </row>
    <row r="683" ht="14.25" customHeight="1">
      <c r="L683" s="4"/>
      <c r="M683" s="4"/>
    </row>
    <row r="684" ht="14.25" customHeight="1">
      <c r="L684" s="4"/>
      <c r="M684" s="4"/>
    </row>
    <row r="685" ht="14.25" customHeight="1">
      <c r="L685" s="4"/>
      <c r="M685" s="4"/>
    </row>
    <row r="686" ht="14.25" customHeight="1">
      <c r="L686" s="4"/>
      <c r="M686" s="4"/>
    </row>
    <row r="687" ht="14.25" customHeight="1">
      <c r="L687" s="4"/>
      <c r="M687" s="4"/>
    </row>
    <row r="688" ht="14.25" customHeight="1">
      <c r="L688" s="4"/>
      <c r="M688" s="4"/>
    </row>
    <row r="689" ht="14.25" customHeight="1">
      <c r="L689" s="4"/>
      <c r="M689" s="4"/>
    </row>
    <row r="690" ht="14.25" customHeight="1">
      <c r="L690" s="4"/>
      <c r="M690" s="4"/>
    </row>
    <row r="691" ht="14.25" customHeight="1">
      <c r="L691" s="4"/>
      <c r="M691" s="4"/>
    </row>
    <row r="692" ht="14.25" customHeight="1">
      <c r="L692" s="4"/>
      <c r="M692" s="4"/>
    </row>
    <row r="693" ht="14.25" customHeight="1">
      <c r="L693" s="4"/>
      <c r="M693" s="4"/>
    </row>
    <row r="694" ht="14.25" customHeight="1">
      <c r="L694" s="4"/>
      <c r="M694" s="4"/>
    </row>
    <row r="695" ht="14.25" customHeight="1">
      <c r="L695" s="4"/>
      <c r="M695" s="4"/>
    </row>
    <row r="696" ht="14.25" customHeight="1">
      <c r="L696" s="4"/>
      <c r="M696" s="4"/>
    </row>
    <row r="697" ht="14.25" customHeight="1">
      <c r="L697" s="4"/>
      <c r="M697" s="4"/>
    </row>
    <row r="698" ht="14.25" customHeight="1">
      <c r="L698" s="4"/>
      <c r="M698" s="4"/>
    </row>
    <row r="699" ht="14.25" customHeight="1">
      <c r="L699" s="4"/>
      <c r="M699" s="4"/>
    </row>
    <row r="700" ht="14.25" customHeight="1">
      <c r="L700" s="4"/>
      <c r="M700" s="4"/>
    </row>
    <row r="701" ht="14.25" customHeight="1">
      <c r="L701" s="4"/>
      <c r="M701" s="4"/>
    </row>
    <row r="702" ht="14.25" customHeight="1">
      <c r="L702" s="4"/>
      <c r="M702" s="4"/>
    </row>
    <row r="703" ht="14.25" customHeight="1">
      <c r="L703" s="4"/>
      <c r="M703" s="4"/>
    </row>
    <row r="704" ht="14.25" customHeight="1">
      <c r="L704" s="4"/>
      <c r="M704" s="4"/>
    </row>
    <row r="705" ht="14.25" customHeight="1">
      <c r="L705" s="4"/>
      <c r="M705" s="4"/>
    </row>
    <row r="706" ht="14.25" customHeight="1">
      <c r="L706" s="4"/>
      <c r="M706" s="4"/>
    </row>
    <row r="707" ht="14.25" customHeight="1">
      <c r="L707" s="4"/>
      <c r="M707" s="4"/>
    </row>
    <row r="708" ht="14.25" customHeight="1">
      <c r="L708" s="4"/>
      <c r="M708" s="4"/>
    </row>
    <row r="709" ht="14.25" customHeight="1">
      <c r="L709" s="4"/>
      <c r="M709" s="4"/>
    </row>
    <row r="710" ht="14.25" customHeight="1">
      <c r="L710" s="4"/>
      <c r="M710" s="4"/>
    </row>
    <row r="711" ht="14.25" customHeight="1">
      <c r="L711" s="4"/>
      <c r="M711" s="4"/>
    </row>
    <row r="712" ht="14.25" customHeight="1">
      <c r="L712" s="4"/>
      <c r="M712" s="4"/>
    </row>
    <row r="713" ht="14.25" customHeight="1">
      <c r="L713" s="4"/>
      <c r="M713" s="4"/>
    </row>
    <row r="714" ht="14.25" customHeight="1">
      <c r="L714" s="4"/>
      <c r="M714" s="4"/>
    </row>
    <row r="715" ht="14.25" customHeight="1">
      <c r="L715" s="4"/>
      <c r="M715" s="4"/>
    </row>
    <row r="716" ht="14.25" customHeight="1">
      <c r="L716" s="4"/>
      <c r="M716" s="4"/>
    </row>
    <row r="717" ht="14.25" customHeight="1">
      <c r="L717" s="4"/>
      <c r="M717" s="4"/>
    </row>
    <row r="718" ht="14.25" customHeight="1">
      <c r="L718" s="4"/>
      <c r="M718" s="4"/>
    </row>
    <row r="719" ht="14.25" customHeight="1">
      <c r="L719" s="4"/>
      <c r="M719" s="4"/>
    </row>
    <row r="720" ht="14.25" customHeight="1">
      <c r="L720" s="4"/>
      <c r="M720" s="4"/>
    </row>
    <row r="721" ht="14.25" customHeight="1">
      <c r="L721" s="4"/>
      <c r="M721" s="4"/>
    </row>
    <row r="722" ht="14.25" customHeight="1">
      <c r="L722" s="4"/>
      <c r="M722" s="4"/>
    </row>
    <row r="723" ht="14.25" customHeight="1">
      <c r="L723" s="4"/>
      <c r="M723" s="4"/>
    </row>
    <row r="724" ht="14.25" customHeight="1">
      <c r="L724" s="4"/>
      <c r="M724" s="4"/>
    </row>
    <row r="725" ht="14.25" customHeight="1">
      <c r="L725" s="4"/>
      <c r="M725" s="4"/>
    </row>
    <row r="726" ht="14.25" customHeight="1">
      <c r="L726" s="4"/>
      <c r="M726" s="4"/>
    </row>
    <row r="727" ht="14.25" customHeight="1">
      <c r="L727" s="4"/>
      <c r="M727" s="4"/>
    </row>
    <row r="728" ht="14.25" customHeight="1">
      <c r="L728" s="4"/>
      <c r="M728" s="4"/>
    </row>
    <row r="729" ht="14.25" customHeight="1">
      <c r="L729" s="4"/>
      <c r="M729" s="4"/>
    </row>
    <row r="730" ht="14.25" customHeight="1">
      <c r="L730" s="4"/>
      <c r="M730" s="4"/>
    </row>
    <row r="731" ht="14.25" customHeight="1">
      <c r="L731" s="4"/>
      <c r="M731" s="4"/>
    </row>
    <row r="732" ht="14.25" customHeight="1">
      <c r="L732" s="4"/>
      <c r="M732" s="4"/>
    </row>
    <row r="733" ht="14.25" customHeight="1">
      <c r="L733" s="4"/>
      <c r="M733" s="4"/>
    </row>
    <row r="734" ht="14.25" customHeight="1">
      <c r="L734" s="4"/>
      <c r="M734" s="4"/>
    </row>
    <row r="735" ht="14.25" customHeight="1">
      <c r="L735" s="4"/>
      <c r="M735" s="4"/>
    </row>
    <row r="736" ht="14.25" customHeight="1">
      <c r="L736" s="4"/>
      <c r="M736" s="4"/>
    </row>
    <row r="737" ht="14.25" customHeight="1">
      <c r="L737" s="4"/>
      <c r="M737" s="4"/>
    </row>
    <row r="738" ht="14.25" customHeight="1">
      <c r="L738" s="4"/>
      <c r="M738" s="4"/>
    </row>
    <row r="739" ht="14.25" customHeight="1">
      <c r="L739" s="4"/>
      <c r="M739" s="4"/>
    </row>
    <row r="740" ht="14.25" customHeight="1">
      <c r="L740" s="4"/>
      <c r="M740" s="4"/>
    </row>
    <row r="741" ht="14.25" customHeight="1">
      <c r="L741" s="4"/>
      <c r="M741" s="4"/>
    </row>
    <row r="742" ht="14.25" customHeight="1">
      <c r="L742" s="4"/>
      <c r="M742" s="4"/>
    </row>
    <row r="743" ht="14.25" customHeight="1">
      <c r="L743" s="4"/>
      <c r="M743" s="4"/>
    </row>
    <row r="744" ht="14.25" customHeight="1">
      <c r="L744" s="4"/>
      <c r="M744" s="4"/>
    </row>
    <row r="745" ht="14.25" customHeight="1">
      <c r="L745" s="4"/>
      <c r="M745" s="4"/>
    </row>
    <row r="746" ht="14.25" customHeight="1">
      <c r="L746" s="4"/>
      <c r="M746" s="4"/>
    </row>
    <row r="747" ht="14.25" customHeight="1">
      <c r="L747" s="4"/>
      <c r="M747" s="4"/>
    </row>
    <row r="748" ht="14.25" customHeight="1">
      <c r="L748" s="4"/>
      <c r="M748" s="4"/>
    </row>
    <row r="749" ht="14.25" customHeight="1">
      <c r="L749" s="4"/>
      <c r="M749" s="4"/>
    </row>
    <row r="750" ht="14.25" customHeight="1">
      <c r="L750" s="4"/>
      <c r="M750" s="4"/>
    </row>
    <row r="751" ht="14.25" customHeight="1">
      <c r="L751" s="4"/>
      <c r="M751" s="4"/>
    </row>
    <row r="752" ht="14.25" customHeight="1">
      <c r="L752" s="4"/>
      <c r="M752" s="4"/>
    </row>
    <row r="753" ht="14.25" customHeight="1">
      <c r="L753" s="4"/>
      <c r="M753" s="4"/>
    </row>
    <row r="754" ht="14.25" customHeight="1">
      <c r="L754" s="4"/>
      <c r="M754" s="4"/>
    </row>
    <row r="755" ht="14.25" customHeight="1">
      <c r="L755" s="4"/>
      <c r="M755" s="4"/>
    </row>
    <row r="756" ht="14.25" customHeight="1">
      <c r="L756" s="4"/>
      <c r="M756" s="4"/>
    </row>
    <row r="757" ht="14.25" customHeight="1">
      <c r="L757" s="4"/>
      <c r="M757" s="4"/>
    </row>
    <row r="758" ht="14.25" customHeight="1">
      <c r="L758" s="4"/>
      <c r="M758" s="4"/>
    </row>
    <row r="759" ht="14.25" customHeight="1">
      <c r="L759" s="4"/>
      <c r="M759" s="4"/>
    </row>
    <row r="760" ht="14.25" customHeight="1">
      <c r="L760" s="4"/>
      <c r="M760" s="4"/>
    </row>
    <row r="761" ht="14.25" customHeight="1">
      <c r="L761" s="4"/>
      <c r="M761" s="4"/>
    </row>
    <row r="762" ht="14.25" customHeight="1">
      <c r="L762" s="4"/>
      <c r="M762" s="4"/>
    </row>
    <row r="763" ht="14.25" customHeight="1">
      <c r="L763" s="4"/>
      <c r="M763" s="4"/>
    </row>
    <row r="764" ht="14.25" customHeight="1">
      <c r="L764" s="4"/>
      <c r="M764" s="4"/>
    </row>
    <row r="765" ht="14.25" customHeight="1">
      <c r="L765" s="4"/>
      <c r="M765" s="4"/>
    </row>
    <row r="766" ht="14.25" customHeight="1">
      <c r="L766" s="4"/>
      <c r="M766" s="4"/>
    </row>
    <row r="767" ht="14.25" customHeight="1">
      <c r="L767" s="4"/>
      <c r="M767" s="4"/>
    </row>
    <row r="768" ht="14.25" customHeight="1">
      <c r="L768" s="4"/>
      <c r="M768" s="4"/>
    </row>
    <row r="769" ht="14.25" customHeight="1">
      <c r="L769" s="4"/>
      <c r="M769" s="4"/>
    </row>
    <row r="770" ht="14.25" customHeight="1">
      <c r="L770" s="4"/>
      <c r="M770" s="4"/>
    </row>
    <row r="771" ht="14.25" customHeight="1">
      <c r="L771" s="4"/>
      <c r="M771" s="4"/>
    </row>
    <row r="772" ht="14.25" customHeight="1">
      <c r="L772" s="4"/>
      <c r="M772" s="4"/>
    </row>
    <row r="773" ht="14.25" customHeight="1">
      <c r="L773" s="4"/>
      <c r="M773" s="4"/>
    </row>
    <row r="774" ht="14.25" customHeight="1">
      <c r="L774" s="4"/>
      <c r="M774" s="4"/>
    </row>
    <row r="775" ht="14.25" customHeight="1">
      <c r="L775" s="4"/>
      <c r="M775" s="4"/>
    </row>
    <row r="776" ht="14.25" customHeight="1">
      <c r="L776" s="4"/>
      <c r="M776" s="4"/>
    </row>
    <row r="777" ht="14.25" customHeight="1">
      <c r="L777" s="4"/>
      <c r="M777" s="4"/>
    </row>
    <row r="778" ht="14.25" customHeight="1">
      <c r="L778" s="4"/>
      <c r="M778" s="4"/>
    </row>
    <row r="779" ht="14.25" customHeight="1">
      <c r="L779" s="4"/>
      <c r="M779" s="4"/>
    </row>
    <row r="780" ht="14.25" customHeight="1">
      <c r="L780" s="4"/>
      <c r="M780" s="4"/>
    </row>
    <row r="781" ht="14.25" customHeight="1">
      <c r="L781" s="4"/>
      <c r="M781" s="4"/>
    </row>
    <row r="782" ht="14.25" customHeight="1">
      <c r="L782" s="4"/>
      <c r="M782" s="4"/>
    </row>
    <row r="783" ht="14.25" customHeight="1">
      <c r="L783" s="4"/>
      <c r="M783" s="4"/>
    </row>
    <row r="784" ht="14.25" customHeight="1">
      <c r="L784" s="4"/>
      <c r="M784" s="4"/>
    </row>
    <row r="785" ht="14.25" customHeight="1">
      <c r="L785" s="4"/>
      <c r="M785" s="4"/>
    </row>
    <row r="786" ht="14.25" customHeight="1">
      <c r="L786" s="4"/>
      <c r="M786" s="4"/>
    </row>
    <row r="787" ht="14.25" customHeight="1">
      <c r="L787" s="4"/>
      <c r="M787" s="4"/>
    </row>
    <row r="788" ht="14.25" customHeight="1">
      <c r="L788" s="4"/>
      <c r="M788" s="4"/>
    </row>
    <row r="789" ht="14.25" customHeight="1">
      <c r="L789" s="4"/>
      <c r="M789" s="4"/>
    </row>
    <row r="790" ht="14.25" customHeight="1">
      <c r="L790" s="4"/>
      <c r="M790" s="4"/>
    </row>
    <row r="791" ht="14.25" customHeight="1">
      <c r="L791" s="4"/>
      <c r="M791" s="4"/>
    </row>
    <row r="792" ht="14.25" customHeight="1">
      <c r="L792" s="4"/>
      <c r="M792" s="4"/>
    </row>
    <row r="793" ht="14.25" customHeight="1">
      <c r="L793" s="4"/>
      <c r="M793" s="4"/>
    </row>
    <row r="794" ht="14.25" customHeight="1">
      <c r="L794" s="4"/>
      <c r="M794" s="4"/>
    </row>
    <row r="795" ht="14.25" customHeight="1">
      <c r="L795" s="4"/>
      <c r="M795" s="4"/>
    </row>
    <row r="796" ht="14.25" customHeight="1">
      <c r="L796" s="4"/>
      <c r="M796" s="4"/>
    </row>
    <row r="797" ht="14.25" customHeight="1">
      <c r="L797" s="4"/>
      <c r="M797" s="4"/>
    </row>
    <row r="798" ht="14.25" customHeight="1">
      <c r="L798" s="4"/>
      <c r="M798" s="4"/>
    </row>
    <row r="799" ht="14.25" customHeight="1">
      <c r="L799" s="4"/>
      <c r="M799" s="4"/>
    </row>
    <row r="800" ht="14.25" customHeight="1">
      <c r="L800" s="4"/>
      <c r="M800" s="4"/>
    </row>
    <row r="801" ht="14.25" customHeight="1">
      <c r="L801" s="4"/>
      <c r="M801" s="4"/>
    </row>
    <row r="802" ht="14.25" customHeight="1">
      <c r="L802" s="4"/>
      <c r="M802" s="4"/>
    </row>
    <row r="803" ht="14.25" customHeight="1">
      <c r="L803" s="4"/>
      <c r="M803" s="4"/>
    </row>
    <row r="804" ht="14.25" customHeight="1">
      <c r="L804" s="4"/>
      <c r="M804" s="4"/>
    </row>
    <row r="805" ht="14.25" customHeight="1">
      <c r="L805" s="4"/>
      <c r="M805" s="4"/>
    </row>
    <row r="806" ht="14.25" customHeight="1">
      <c r="L806" s="4"/>
      <c r="M806" s="4"/>
    </row>
    <row r="807" ht="14.25" customHeight="1">
      <c r="L807" s="4"/>
      <c r="M807" s="4"/>
    </row>
    <row r="808" ht="14.25" customHeight="1">
      <c r="L808" s="4"/>
      <c r="M808" s="4"/>
    </row>
    <row r="809" ht="14.25" customHeight="1">
      <c r="L809" s="4"/>
      <c r="M809" s="4"/>
    </row>
    <row r="810" ht="14.25" customHeight="1">
      <c r="L810" s="4"/>
      <c r="M810" s="4"/>
    </row>
    <row r="811" ht="14.25" customHeight="1">
      <c r="L811" s="4"/>
      <c r="M811" s="4"/>
    </row>
    <row r="812" ht="14.25" customHeight="1">
      <c r="L812" s="4"/>
      <c r="M812" s="4"/>
    </row>
    <row r="813" ht="14.25" customHeight="1">
      <c r="L813" s="4"/>
      <c r="M813" s="4"/>
    </row>
    <row r="814" ht="14.25" customHeight="1">
      <c r="L814" s="4"/>
      <c r="M814" s="4"/>
    </row>
    <row r="815" ht="14.25" customHeight="1">
      <c r="L815" s="4"/>
      <c r="M815" s="4"/>
    </row>
    <row r="816" ht="14.25" customHeight="1">
      <c r="L816" s="4"/>
      <c r="M816" s="4"/>
    </row>
    <row r="817" ht="14.25" customHeight="1">
      <c r="L817" s="4"/>
      <c r="M817" s="4"/>
    </row>
    <row r="818" ht="14.25" customHeight="1">
      <c r="L818" s="4"/>
      <c r="M818" s="4"/>
    </row>
    <row r="819" ht="14.25" customHeight="1">
      <c r="L819" s="4"/>
      <c r="M819" s="4"/>
    </row>
    <row r="820" ht="14.25" customHeight="1">
      <c r="L820" s="4"/>
      <c r="M820" s="4"/>
    </row>
    <row r="821" ht="14.25" customHeight="1">
      <c r="L821" s="4"/>
      <c r="M821" s="4"/>
    </row>
    <row r="822" ht="14.25" customHeight="1">
      <c r="L822" s="4"/>
      <c r="M822" s="4"/>
    </row>
    <row r="823" ht="14.25" customHeight="1">
      <c r="L823" s="4"/>
      <c r="M823" s="4"/>
    </row>
    <row r="824" ht="14.25" customHeight="1">
      <c r="L824" s="4"/>
      <c r="M824" s="4"/>
    </row>
    <row r="825" ht="14.25" customHeight="1">
      <c r="L825" s="4"/>
      <c r="M825" s="4"/>
    </row>
    <row r="826" ht="14.25" customHeight="1">
      <c r="L826" s="4"/>
      <c r="M826" s="4"/>
    </row>
    <row r="827" ht="14.25" customHeight="1">
      <c r="L827" s="4"/>
      <c r="M827" s="4"/>
    </row>
    <row r="828" ht="14.25" customHeight="1">
      <c r="L828" s="4"/>
      <c r="M828" s="4"/>
    </row>
    <row r="829" ht="14.25" customHeight="1">
      <c r="L829" s="4"/>
      <c r="M829" s="4"/>
    </row>
    <row r="830" ht="14.25" customHeight="1">
      <c r="L830" s="4"/>
      <c r="M830" s="4"/>
    </row>
    <row r="831" ht="14.25" customHeight="1">
      <c r="L831" s="4"/>
      <c r="M831" s="4"/>
    </row>
    <row r="832" ht="14.25" customHeight="1">
      <c r="L832" s="4"/>
      <c r="M832" s="4"/>
    </row>
    <row r="833" ht="14.25" customHeight="1">
      <c r="L833" s="4"/>
      <c r="M833" s="4"/>
    </row>
    <row r="834" ht="14.25" customHeight="1">
      <c r="L834" s="4"/>
      <c r="M834" s="4"/>
    </row>
    <row r="835" ht="14.25" customHeight="1">
      <c r="L835" s="4"/>
      <c r="M835" s="4"/>
    </row>
    <row r="836" ht="14.25" customHeight="1">
      <c r="L836" s="4"/>
      <c r="M836" s="4"/>
    </row>
    <row r="837" ht="14.25" customHeight="1">
      <c r="L837" s="4"/>
      <c r="M837" s="4"/>
    </row>
    <row r="838" ht="14.25" customHeight="1">
      <c r="L838" s="4"/>
      <c r="M838" s="4"/>
    </row>
    <row r="839" ht="14.25" customHeight="1">
      <c r="L839" s="4"/>
      <c r="M839" s="4"/>
    </row>
    <row r="840" ht="14.25" customHeight="1">
      <c r="L840" s="4"/>
      <c r="M840" s="4"/>
    </row>
    <row r="841" ht="14.25" customHeight="1">
      <c r="L841" s="4"/>
      <c r="M841" s="4"/>
    </row>
    <row r="842" ht="14.25" customHeight="1">
      <c r="L842" s="4"/>
      <c r="M842" s="4"/>
    </row>
    <row r="843" ht="14.25" customHeight="1">
      <c r="L843" s="4"/>
      <c r="M843" s="4"/>
    </row>
    <row r="844" ht="14.25" customHeight="1">
      <c r="L844" s="4"/>
      <c r="M844" s="4"/>
    </row>
    <row r="845" ht="14.25" customHeight="1">
      <c r="L845" s="4"/>
      <c r="M845" s="4"/>
    </row>
    <row r="846" ht="14.25" customHeight="1">
      <c r="L846" s="4"/>
      <c r="M846" s="4"/>
    </row>
    <row r="847" ht="14.25" customHeight="1">
      <c r="L847" s="4"/>
      <c r="M847" s="4"/>
    </row>
    <row r="848" ht="14.25" customHeight="1">
      <c r="L848" s="4"/>
      <c r="M848" s="4"/>
    </row>
    <row r="849" ht="14.25" customHeight="1">
      <c r="L849" s="4"/>
      <c r="M849" s="4"/>
    </row>
    <row r="850" ht="14.25" customHeight="1">
      <c r="L850" s="4"/>
      <c r="M850" s="4"/>
    </row>
    <row r="851" ht="14.25" customHeight="1">
      <c r="L851" s="4"/>
      <c r="M851" s="4"/>
    </row>
    <row r="852" ht="14.25" customHeight="1">
      <c r="L852" s="4"/>
      <c r="M852" s="4"/>
    </row>
    <row r="853" ht="14.25" customHeight="1">
      <c r="L853" s="4"/>
      <c r="M853" s="4"/>
    </row>
    <row r="854" ht="14.25" customHeight="1">
      <c r="L854" s="4"/>
      <c r="M854" s="4"/>
    </row>
    <row r="855" ht="14.25" customHeight="1">
      <c r="L855" s="4"/>
      <c r="M855" s="4"/>
    </row>
    <row r="856" ht="14.25" customHeight="1">
      <c r="L856" s="4"/>
      <c r="M856" s="4"/>
    </row>
    <row r="857" ht="14.25" customHeight="1">
      <c r="L857" s="4"/>
      <c r="M857" s="4"/>
    </row>
    <row r="858" ht="14.25" customHeight="1">
      <c r="L858" s="4"/>
      <c r="M858" s="4"/>
    </row>
    <row r="859" ht="14.25" customHeight="1">
      <c r="L859" s="4"/>
      <c r="M859" s="4"/>
    </row>
    <row r="860" ht="14.25" customHeight="1">
      <c r="L860" s="4"/>
      <c r="M860" s="4"/>
    </row>
    <row r="861" ht="14.25" customHeight="1">
      <c r="L861" s="4"/>
      <c r="M861" s="4"/>
    </row>
    <row r="862" ht="14.25" customHeight="1">
      <c r="L862" s="4"/>
      <c r="M862" s="4"/>
    </row>
    <row r="863" ht="14.25" customHeight="1">
      <c r="L863" s="4"/>
      <c r="M863" s="4"/>
    </row>
    <row r="864" ht="14.25" customHeight="1">
      <c r="L864" s="4"/>
      <c r="M864" s="4"/>
    </row>
    <row r="865" ht="14.25" customHeight="1">
      <c r="L865" s="4"/>
      <c r="M865" s="4"/>
    </row>
    <row r="866" ht="14.25" customHeight="1">
      <c r="L866" s="4"/>
      <c r="M866" s="4"/>
    </row>
    <row r="867" ht="14.25" customHeight="1">
      <c r="L867" s="4"/>
      <c r="M867" s="4"/>
    </row>
    <row r="868" ht="14.25" customHeight="1">
      <c r="L868" s="4"/>
      <c r="M868" s="4"/>
    </row>
    <row r="869" ht="14.25" customHeight="1">
      <c r="L869" s="4"/>
      <c r="M869" s="4"/>
    </row>
    <row r="870" ht="14.25" customHeight="1">
      <c r="L870" s="4"/>
      <c r="M870" s="4"/>
    </row>
    <row r="871" ht="14.25" customHeight="1">
      <c r="L871" s="4"/>
      <c r="M871" s="4"/>
    </row>
    <row r="872" ht="14.25" customHeight="1">
      <c r="L872" s="4"/>
      <c r="M872" s="4"/>
    </row>
    <row r="873" ht="14.25" customHeight="1">
      <c r="L873" s="4"/>
      <c r="M873" s="4"/>
    </row>
    <row r="874" ht="14.25" customHeight="1">
      <c r="L874" s="4"/>
      <c r="M874" s="4"/>
    </row>
    <row r="875" ht="14.25" customHeight="1">
      <c r="L875" s="4"/>
      <c r="M875" s="4"/>
    </row>
    <row r="876" ht="14.25" customHeight="1">
      <c r="L876" s="4"/>
      <c r="M876" s="4"/>
    </row>
    <row r="877" ht="14.25" customHeight="1">
      <c r="L877" s="4"/>
      <c r="M877" s="4"/>
    </row>
    <row r="878" ht="14.25" customHeight="1">
      <c r="L878" s="4"/>
      <c r="M878" s="4"/>
    </row>
    <row r="879" ht="14.25" customHeight="1">
      <c r="L879" s="4"/>
      <c r="M879" s="4"/>
    </row>
    <row r="880" ht="14.25" customHeight="1">
      <c r="L880" s="4"/>
      <c r="M880" s="4"/>
    </row>
    <row r="881" ht="14.25" customHeight="1">
      <c r="L881" s="4"/>
      <c r="M881" s="4"/>
    </row>
    <row r="882" ht="14.25" customHeight="1">
      <c r="L882" s="4"/>
      <c r="M882" s="4"/>
    </row>
    <row r="883" ht="14.25" customHeight="1">
      <c r="L883" s="4"/>
      <c r="M883" s="4"/>
    </row>
    <row r="884" ht="14.25" customHeight="1">
      <c r="L884" s="4"/>
      <c r="M884" s="4"/>
    </row>
    <row r="885" ht="14.25" customHeight="1">
      <c r="L885" s="4"/>
      <c r="M885" s="4"/>
    </row>
    <row r="886" ht="14.25" customHeight="1">
      <c r="L886" s="4"/>
      <c r="M886" s="4"/>
    </row>
    <row r="887" ht="14.25" customHeight="1">
      <c r="L887" s="4"/>
      <c r="M887" s="4"/>
    </row>
    <row r="888" ht="14.25" customHeight="1">
      <c r="L888" s="4"/>
      <c r="M888" s="4"/>
    </row>
    <row r="889" ht="14.25" customHeight="1">
      <c r="L889" s="4"/>
      <c r="M889" s="4"/>
    </row>
    <row r="890" ht="14.25" customHeight="1">
      <c r="L890" s="4"/>
      <c r="M890" s="4"/>
    </row>
    <row r="891" ht="14.25" customHeight="1">
      <c r="L891" s="4"/>
      <c r="M891" s="4"/>
    </row>
    <row r="892" ht="14.25" customHeight="1">
      <c r="L892" s="4"/>
      <c r="M892" s="4"/>
    </row>
    <row r="893" ht="14.25" customHeight="1">
      <c r="L893" s="4"/>
      <c r="M893" s="4"/>
    </row>
    <row r="894" ht="14.25" customHeight="1">
      <c r="L894" s="4"/>
      <c r="M894" s="4"/>
    </row>
    <row r="895" ht="14.25" customHeight="1">
      <c r="L895" s="4"/>
      <c r="M895" s="4"/>
    </row>
    <row r="896" ht="14.25" customHeight="1">
      <c r="L896" s="4"/>
      <c r="M896" s="4"/>
    </row>
    <row r="897" ht="14.25" customHeight="1">
      <c r="L897" s="4"/>
      <c r="M897" s="4"/>
    </row>
    <row r="898" ht="14.25" customHeight="1">
      <c r="L898" s="4"/>
      <c r="M898" s="4"/>
    </row>
    <row r="899" ht="14.25" customHeight="1">
      <c r="L899" s="4"/>
      <c r="M899" s="4"/>
    </row>
    <row r="900" ht="14.25" customHeight="1">
      <c r="L900" s="4"/>
      <c r="M900" s="4"/>
    </row>
    <row r="901" ht="14.25" customHeight="1">
      <c r="L901" s="4"/>
      <c r="M901" s="4"/>
    </row>
    <row r="902" ht="14.25" customHeight="1">
      <c r="L902" s="4"/>
      <c r="M902" s="4"/>
    </row>
    <row r="903" ht="14.25" customHeight="1">
      <c r="L903" s="4"/>
      <c r="M903" s="4"/>
    </row>
    <row r="904" ht="14.25" customHeight="1">
      <c r="L904" s="4"/>
      <c r="M904" s="4"/>
    </row>
    <row r="905" ht="14.25" customHeight="1">
      <c r="L905" s="4"/>
      <c r="M905" s="4"/>
    </row>
    <row r="906" ht="14.25" customHeight="1">
      <c r="L906" s="4"/>
      <c r="M906" s="4"/>
    </row>
    <row r="907" ht="14.25" customHeight="1">
      <c r="L907" s="4"/>
      <c r="M907" s="4"/>
    </row>
    <row r="908" ht="14.25" customHeight="1">
      <c r="L908" s="4"/>
      <c r="M908" s="4"/>
    </row>
    <row r="909" ht="14.25" customHeight="1">
      <c r="L909" s="4"/>
      <c r="M909" s="4"/>
    </row>
    <row r="910" ht="14.25" customHeight="1">
      <c r="L910" s="4"/>
      <c r="M910" s="4"/>
    </row>
    <row r="911" ht="14.25" customHeight="1">
      <c r="L911" s="4"/>
      <c r="M911" s="4"/>
    </row>
    <row r="912" ht="14.25" customHeight="1">
      <c r="L912" s="4"/>
      <c r="M912" s="4"/>
    </row>
    <row r="913" ht="14.25" customHeight="1">
      <c r="L913" s="4"/>
      <c r="M913" s="4"/>
    </row>
    <row r="914" ht="14.25" customHeight="1">
      <c r="L914" s="4"/>
      <c r="M914" s="4"/>
    </row>
    <row r="915" ht="14.25" customHeight="1">
      <c r="L915" s="4"/>
      <c r="M915" s="4"/>
    </row>
    <row r="916" ht="14.25" customHeight="1">
      <c r="L916" s="4"/>
      <c r="M916" s="4"/>
    </row>
    <row r="917" ht="14.25" customHeight="1">
      <c r="L917" s="4"/>
      <c r="M917" s="4"/>
    </row>
    <row r="918" ht="14.25" customHeight="1">
      <c r="L918" s="4"/>
      <c r="M918" s="4"/>
    </row>
    <row r="919" ht="14.25" customHeight="1">
      <c r="L919" s="4"/>
      <c r="M919" s="4"/>
    </row>
    <row r="920" ht="14.25" customHeight="1">
      <c r="L920" s="4"/>
      <c r="M920" s="4"/>
    </row>
    <row r="921" ht="14.25" customHeight="1">
      <c r="L921" s="4"/>
      <c r="M921" s="4"/>
    </row>
    <row r="922" ht="14.25" customHeight="1">
      <c r="L922" s="4"/>
      <c r="M922" s="4"/>
    </row>
    <row r="923" ht="14.25" customHeight="1">
      <c r="L923" s="4"/>
      <c r="M923" s="4"/>
    </row>
    <row r="924" ht="14.25" customHeight="1">
      <c r="L924" s="4"/>
      <c r="M924" s="4"/>
    </row>
    <row r="925" ht="14.25" customHeight="1">
      <c r="L925" s="4"/>
      <c r="M925" s="4"/>
    </row>
    <row r="926" ht="14.25" customHeight="1">
      <c r="L926" s="4"/>
      <c r="M926" s="4"/>
    </row>
    <row r="927" ht="14.25" customHeight="1">
      <c r="L927" s="4"/>
      <c r="M927" s="4"/>
    </row>
    <row r="928" ht="14.25" customHeight="1">
      <c r="L928" s="4"/>
      <c r="M928" s="4"/>
    </row>
    <row r="929" ht="14.25" customHeight="1">
      <c r="L929" s="4"/>
      <c r="M929" s="4"/>
    </row>
    <row r="930" ht="14.25" customHeight="1">
      <c r="L930" s="4"/>
      <c r="M930" s="4"/>
    </row>
    <row r="931" ht="14.25" customHeight="1">
      <c r="L931" s="4"/>
      <c r="M931" s="4"/>
    </row>
    <row r="932" ht="14.25" customHeight="1">
      <c r="L932" s="4"/>
      <c r="M932" s="4"/>
    </row>
    <row r="933" ht="14.25" customHeight="1">
      <c r="L933" s="4"/>
      <c r="M933" s="4"/>
    </row>
    <row r="934" ht="14.25" customHeight="1">
      <c r="L934" s="4"/>
      <c r="M934" s="4"/>
    </row>
    <row r="935" ht="14.25" customHeight="1">
      <c r="L935" s="4"/>
      <c r="M935" s="4"/>
    </row>
    <row r="936" ht="14.25" customHeight="1">
      <c r="L936" s="4"/>
      <c r="M936" s="4"/>
    </row>
    <row r="937" ht="14.25" customHeight="1">
      <c r="L937" s="4"/>
      <c r="M937" s="4"/>
    </row>
    <row r="938" ht="14.25" customHeight="1">
      <c r="L938" s="4"/>
      <c r="M938" s="4"/>
    </row>
    <row r="939" ht="14.25" customHeight="1">
      <c r="L939" s="4"/>
      <c r="M939" s="4"/>
    </row>
    <row r="940" ht="14.25" customHeight="1">
      <c r="L940" s="4"/>
      <c r="M940" s="4"/>
    </row>
    <row r="941" ht="14.25" customHeight="1">
      <c r="L941" s="4"/>
      <c r="M941" s="4"/>
    </row>
    <row r="942" ht="14.25" customHeight="1">
      <c r="L942" s="4"/>
      <c r="M942" s="4"/>
    </row>
    <row r="943" ht="14.25" customHeight="1">
      <c r="L943" s="4"/>
      <c r="M943" s="4"/>
    </row>
    <row r="944" ht="14.25" customHeight="1">
      <c r="L944" s="4"/>
      <c r="M944" s="4"/>
    </row>
    <row r="945" ht="14.25" customHeight="1">
      <c r="L945" s="4"/>
      <c r="M945" s="4"/>
    </row>
    <row r="946" ht="14.25" customHeight="1">
      <c r="L946" s="4"/>
      <c r="M946" s="4"/>
    </row>
    <row r="947" ht="14.25" customHeight="1">
      <c r="L947" s="4"/>
      <c r="M947" s="4"/>
    </row>
    <row r="948" ht="14.25" customHeight="1">
      <c r="L948" s="4"/>
      <c r="M948" s="4"/>
    </row>
    <row r="949" ht="14.25" customHeight="1">
      <c r="L949" s="4"/>
      <c r="M949" s="4"/>
    </row>
    <row r="950" ht="14.25" customHeight="1">
      <c r="L950" s="4"/>
      <c r="M950" s="4"/>
    </row>
    <row r="951" ht="14.25" customHeight="1">
      <c r="L951" s="4"/>
      <c r="M951" s="4"/>
    </row>
    <row r="952" ht="14.25" customHeight="1">
      <c r="L952" s="4"/>
      <c r="M952" s="4"/>
    </row>
    <row r="953" ht="14.25" customHeight="1">
      <c r="L953" s="4"/>
      <c r="M953" s="4"/>
    </row>
    <row r="954" ht="14.25" customHeight="1">
      <c r="L954" s="4"/>
      <c r="M954" s="4"/>
    </row>
    <row r="955" ht="14.25" customHeight="1">
      <c r="L955" s="4"/>
      <c r="M955" s="4"/>
    </row>
    <row r="956" ht="14.25" customHeight="1">
      <c r="L956" s="4"/>
      <c r="M956" s="4"/>
    </row>
    <row r="957" ht="14.25" customHeight="1">
      <c r="L957" s="4"/>
      <c r="M957" s="4"/>
    </row>
    <row r="958" ht="14.25" customHeight="1">
      <c r="L958" s="4"/>
      <c r="M958" s="4"/>
    </row>
    <row r="959" ht="14.25" customHeight="1">
      <c r="L959" s="4"/>
      <c r="M959" s="4"/>
    </row>
    <row r="960" ht="14.25" customHeight="1">
      <c r="L960" s="4"/>
      <c r="M960" s="4"/>
    </row>
    <row r="961" ht="14.25" customHeight="1">
      <c r="L961" s="4"/>
      <c r="M961" s="4"/>
    </row>
    <row r="962" ht="14.25" customHeight="1">
      <c r="L962" s="4"/>
      <c r="M962" s="4"/>
    </row>
    <row r="963" ht="14.25" customHeight="1">
      <c r="L963" s="4"/>
      <c r="M963" s="4"/>
    </row>
    <row r="964" ht="14.25" customHeight="1">
      <c r="L964" s="4"/>
      <c r="M964" s="4"/>
    </row>
    <row r="965" ht="14.25" customHeight="1">
      <c r="L965" s="4"/>
      <c r="M965" s="4"/>
    </row>
    <row r="966" ht="14.25" customHeight="1">
      <c r="L966" s="4"/>
      <c r="M966" s="4"/>
    </row>
    <row r="967" ht="14.25" customHeight="1">
      <c r="L967" s="4"/>
      <c r="M967" s="4"/>
    </row>
    <row r="968" ht="14.25" customHeight="1">
      <c r="L968" s="4"/>
      <c r="M968" s="4"/>
    </row>
    <row r="969" ht="14.25" customHeight="1">
      <c r="L969" s="4"/>
      <c r="M969" s="4"/>
    </row>
    <row r="970" ht="14.25" customHeight="1">
      <c r="L970" s="4"/>
      <c r="M970" s="4"/>
    </row>
    <row r="971" ht="14.25" customHeight="1">
      <c r="L971" s="4"/>
      <c r="M971" s="4"/>
    </row>
    <row r="972" ht="14.25" customHeight="1">
      <c r="L972" s="4"/>
      <c r="M972" s="4"/>
    </row>
    <row r="973" ht="14.25" customHeight="1">
      <c r="L973" s="4"/>
      <c r="M973" s="4"/>
    </row>
    <row r="974" ht="14.25" customHeight="1">
      <c r="L974" s="4"/>
      <c r="M974" s="4"/>
    </row>
    <row r="975" ht="14.25" customHeight="1">
      <c r="L975" s="4"/>
      <c r="M975" s="4"/>
    </row>
    <row r="976" ht="14.25" customHeight="1">
      <c r="L976" s="4"/>
      <c r="M976" s="4"/>
    </row>
    <row r="977" ht="14.25" customHeight="1">
      <c r="L977" s="4"/>
      <c r="M977" s="4"/>
    </row>
    <row r="978" ht="14.25" customHeight="1">
      <c r="L978" s="4"/>
      <c r="M978" s="4"/>
    </row>
    <row r="979" ht="14.25" customHeight="1">
      <c r="L979" s="4"/>
      <c r="M979" s="4"/>
    </row>
    <row r="980" ht="14.25" customHeight="1">
      <c r="L980" s="4"/>
      <c r="M980" s="4"/>
    </row>
    <row r="981" ht="14.25" customHeight="1">
      <c r="L981" s="4"/>
      <c r="M981" s="4"/>
    </row>
    <row r="982" ht="14.25" customHeight="1">
      <c r="L982" s="4"/>
      <c r="M982" s="4"/>
    </row>
    <row r="983" ht="14.25" customHeight="1">
      <c r="L983" s="4"/>
      <c r="M983" s="4"/>
    </row>
    <row r="984" ht="14.25" customHeight="1">
      <c r="L984" s="4"/>
      <c r="M984" s="4"/>
    </row>
    <row r="985" ht="14.25" customHeight="1">
      <c r="L985" s="4"/>
      <c r="M985" s="4"/>
    </row>
    <row r="986" ht="14.25" customHeight="1">
      <c r="L986" s="4"/>
      <c r="M986" s="4"/>
    </row>
    <row r="987" ht="14.25" customHeight="1">
      <c r="L987" s="4"/>
      <c r="M987" s="4"/>
    </row>
    <row r="988" ht="14.25" customHeight="1">
      <c r="L988" s="4"/>
      <c r="M988" s="4"/>
    </row>
    <row r="989" ht="14.25" customHeight="1">
      <c r="L989" s="4"/>
      <c r="M989" s="4"/>
    </row>
    <row r="990" ht="14.25" customHeight="1">
      <c r="L990" s="4"/>
      <c r="M990" s="4"/>
    </row>
    <row r="991" ht="14.25" customHeight="1">
      <c r="L991" s="4"/>
      <c r="M991" s="4"/>
    </row>
    <row r="992" ht="14.25" customHeight="1">
      <c r="L992" s="4"/>
      <c r="M992" s="4"/>
    </row>
    <row r="993" ht="14.25" customHeight="1">
      <c r="L993" s="4"/>
      <c r="M993" s="4"/>
    </row>
    <row r="994" ht="14.25" customHeight="1">
      <c r="L994" s="4"/>
      <c r="M994" s="4"/>
    </row>
    <row r="995" ht="14.25" customHeight="1">
      <c r="L995" s="4"/>
      <c r="M995" s="4"/>
    </row>
    <row r="996" ht="14.25" customHeight="1">
      <c r="L996" s="4"/>
      <c r="M996" s="4"/>
    </row>
    <row r="997" ht="14.25" customHeight="1">
      <c r="L997" s="4"/>
      <c r="M997" s="4"/>
    </row>
    <row r="998" ht="14.25" customHeight="1">
      <c r="L998" s="4"/>
      <c r="M998" s="4"/>
    </row>
    <row r="999" ht="14.25" customHeight="1">
      <c r="L999" s="4"/>
      <c r="M999" s="4"/>
    </row>
    <row r="1000" ht="14.25" customHeight="1">
      <c r="L1000" s="4"/>
      <c r="M1000" s="4"/>
    </row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7" width="8.71"/>
    <col customWidth="1" min="8" max="8" width="1.14"/>
    <col customWidth="1" min="9" max="9" width="1.29"/>
    <col customWidth="1" min="10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>
      <c r="C29" s="9"/>
      <c r="D29" s="10"/>
      <c r="E29" s="10"/>
      <c r="F29" s="10"/>
      <c r="G29" s="11"/>
      <c r="J29" s="9"/>
      <c r="K29" s="10"/>
      <c r="L29" s="10"/>
      <c r="M29" s="10"/>
      <c r="N29" s="11"/>
    </row>
    <row r="30" ht="14.25" customHeight="1">
      <c r="C30" s="12"/>
      <c r="D30" s="13" t="s">
        <v>58</v>
      </c>
      <c r="E30" s="14" t="s">
        <v>115</v>
      </c>
      <c r="G30" s="15"/>
      <c r="J30" s="43" t="s">
        <v>116</v>
      </c>
      <c r="K30" s="14" t="s">
        <v>117</v>
      </c>
      <c r="N30" s="15"/>
    </row>
    <row r="31" ht="14.25" customHeight="1">
      <c r="C31" s="17"/>
      <c r="D31" s="18"/>
      <c r="E31" s="18"/>
      <c r="F31" s="18"/>
      <c r="G31" s="19"/>
      <c r="J31" s="17"/>
      <c r="K31" s="18"/>
      <c r="L31" s="18"/>
      <c r="M31" s="18"/>
      <c r="N31" s="19"/>
    </row>
    <row r="32" ht="14.25" customHeight="1">
      <c r="C32" s="44" t="s">
        <v>118</v>
      </c>
      <c r="D32" s="21"/>
      <c r="E32" s="21"/>
      <c r="F32" s="21"/>
      <c r="G32" s="22"/>
      <c r="J32" s="45" t="s">
        <v>119</v>
      </c>
      <c r="K32" s="21"/>
      <c r="L32" s="21"/>
      <c r="M32" s="21"/>
      <c r="N32" s="22"/>
    </row>
    <row r="33" ht="14.25" customHeight="1">
      <c r="C33" s="24"/>
      <c r="G33" s="15"/>
      <c r="J33" s="24"/>
      <c r="N33" s="15"/>
    </row>
    <row r="34" ht="14.25" customHeight="1">
      <c r="C34" s="24"/>
      <c r="G34" s="15"/>
      <c r="J34" s="24"/>
      <c r="N34" s="15"/>
    </row>
    <row r="35" ht="14.25" customHeight="1">
      <c r="C35" s="24"/>
      <c r="G35" s="15"/>
      <c r="J35" s="24"/>
      <c r="N35" s="15"/>
    </row>
    <row r="36" ht="14.25" customHeight="1">
      <c r="C36" s="25"/>
      <c r="D36" s="26"/>
      <c r="E36" s="26"/>
      <c r="F36" s="26"/>
      <c r="G36" s="27"/>
      <c r="J36" s="25"/>
      <c r="K36" s="26"/>
      <c r="L36" s="26"/>
      <c r="M36" s="26"/>
      <c r="N36" s="27"/>
    </row>
    <row r="37" ht="14.25" customHeight="1"/>
    <row r="38" ht="14.25" customHeight="1"/>
    <row r="39" ht="14.25" customHeight="1">
      <c r="C39" s="9"/>
      <c r="D39" s="10"/>
      <c r="E39" s="10"/>
      <c r="F39" s="10"/>
      <c r="G39" s="11"/>
      <c r="J39" s="9"/>
      <c r="K39" s="10"/>
      <c r="L39" s="10"/>
      <c r="M39" s="10"/>
      <c r="N39" s="11"/>
    </row>
    <row r="40" ht="14.25" customHeight="1">
      <c r="C40" s="12"/>
      <c r="D40" s="46" t="s">
        <v>56</v>
      </c>
      <c r="E40" s="14" t="s">
        <v>120</v>
      </c>
      <c r="G40" s="15"/>
      <c r="J40" s="43" t="s">
        <v>58</v>
      </c>
      <c r="K40" s="14" t="s">
        <v>59</v>
      </c>
      <c r="N40" s="15"/>
    </row>
    <row r="41" ht="14.25" customHeight="1">
      <c r="C41" s="17"/>
      <c r="D41" s="18"/>
      <c r="E41" s="18"/>
      <c r="F41" s="18"/>
      <c r="G41" s="19"/>
      <c r="J41" s="17"/>
      <c r="K41" s="18"/>
      <c r="L41" s="18"/>
      <c r="M41" s="18"/>
      <c r="N41" s="19"/>
    </row>
    <row r="42" ht="14.25" customHeight="1">
      <c r="C42" s="20">
        <v>0.94</v>
      </c>
      <c r="D42" s="21"/>
      <c r="E42" s="21"/>
      <c r="F42" s="21"/>
      <c r="G42" s="22"/>
      <c r="J42" s="23">
        <v>0.153</v>
      </c>
      <c r="K42" s="21"/>
      <c r="L42" s="21"/>
      <c r="M42" s="21"/>
      <c r="N42" s="22"/>
    </row>
    <row r="43" ht="14.25" customHeight="1">
      <c r="C43" s="24"/>
      <c r="G43" s="15"/>
      <c r="J43" s="24"/>
      <c r="N43" s="15"/>
    </row>
    <row r="44" ht="14.25" customHeight="1">
      <c r="C44" s="24"/>
      <c r="G44" s="15"/>
      <c r="J44" s="24"/>
      <c r="N44" s="15"/>
    </row>
    <row r="45" ht="14.25" customHeight="1">
      <c r="C45" s="24"/>
      <c r="G45" s="15"/>
      <c r="J45" s="24"/>
      <c r="N45" s="15"/>
    </row>
    <row r="46" ht="14.25" customHeight="1">
      <c r="C46" s="25"/>
      <c r="D46" s="26"/>
      <c r="E46" s="26"/>
      <c r="F46" s="26"/>
      <c r="G46" s="27"/>
      <c r="J46" s="25"/>
      <c r="K46" s="26"/>
      <c r="L46" s="26"/>
      <c r="M46" s="26"/>
      <c r="N46" s="27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E30:G30"/>
    <mergeCell ref="K30:N30"/>
    <mergeCell ref="C32:G36"/>
    <mergeCell ref="J32:N36"/>
    <mergeCell ref="E40:G40"/>
    <mergeCell ref="K40:N40"/>
    <mergeCell ref="C42:G46"/>
    <mergeCell ref="J42:N46"/>
  </mergeCells>
  <printOptions/>
  <pageMargins bottom="0.75" footer="0.0" header="0.0" left="0.7" right="0.7" top="0.75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1.57"/>
    <col customWidth="1" min="2" max="2" width="17.57"/>
    <col customWidth="1" min="3" max="3" width="17.43"/>
    <col customWidth="1" min="4" max="6" width="8.86"/>
    <col customWidth="1" min="7" max="26" width="8.71"/>
  </cols>
  <sheetData>
    <row r="1" ht="14.25" customHeight="1">
      <c r="A1" s="47" t="s">
        <v>121</v>
      </c>
      <c r="B1" s="48" t="s">
        <v>122</v>
      </c>
      <c r="C1" s="48" t="s">
        <v>123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ht="14.25" customHeight="1">
      <c r="A2" s="47" t="s">
        <v>124</v>
      </c>
      <c r="B2" s="41">
        <v>0.9</v>
      </c>
      <c r="C2" s="41">
        <v>0.078125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ht="14.25" customHeight="1">
      <c r="A3" s="47" t="s">
        <v>125</v>
      </c>
      <c r="B3" s="49">
        <v>1.0</v>
      </c>
      <c r="C3" s="41">
        <v>0.05058365758754864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ht="14.25" customHeight="1">
      <c r="A4" s="47" t="s">
        <v>126</v>
      </c>
      <c r="B4" s="41">
        <v>0.875</v>
      </c>
      <c r="C4" s="41">
        <v>0.07667731629392971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ht="14.25" customHeight="1">
      <c r="A5" s="47" t="s">
        <v>127</v>
      </c>
      <c r="B5" s="41">
        <v>0.9583333333333334</v>
      </c>
      <c r="C5" s="41">
        <v>0.06857142857142857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ht="14.25" customHeight="1">
      <c r="A6" s="47" t="s">
        <v>128</v>
      </c>
      <c r="B6" s="41">
        <v>0.7727272727272727</v>
      </c>
      <c r="C6" s="41">
        <v>0.08148148148148149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ht="14.25" customHeight="1">
      <c r="A7" s="47" t="s">
        <v>129</v>
      </c>
      <c r="B7" s="41">
        <v>0.8</v>
      </c>
      <c r="C7" s="41">
        <v>0.07396449704142012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ht="14.25" customHeight="1">
      <c r="A8" s="47" t="s">
        <v>130</v>
      </c>
      <c r="B8" s="41">
        <v>0.8333333333333334</v>
      </c>
      <c r="C8" s="41">
        <v>0.045627376425855515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ht="14.25" customHeight="1">
      <c r="A9" s="47" t="s">
        <v>131</v>
      </c>
      <c r="B9" s="41">
        <v>0.7894736842105263</v>
      </c>
      <c r="C9" s="41">
        <v>0.07392996108949416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ht="14.25" customHeight="1">
      <c r="A10" s="47" t="s">
        <v>132</v>
      </c>
      <c r="B10" s="41">
        <v>0.9047619047619048</v>
      </c>
      <c r="C10" s="41">
        <v>0.08076923076923077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ht="14.25" customHeight="1">
      <c r="A11" s="47" t="s">
        <v>133</v>
      </c>
      <c r="B11" s="41">
        <v>0.9310344827586207</v>
      </c>
      <c r="C11" s="41">
        <v>0.11507936507936507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ht="14.25" customHeight="1">
      <c r="A12" s="47" t="s">
        <v>134</v>
      </c>
      <c r="B12" s="41">
        <v>0.9736842105263158</v>
      </c>
      <c r="C12" s="41">
        <v>0.12709030100334448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ht="14.25" customHeight="1">
      <c r="A13" s="47" t="s">
        <v>135</v>
      </c>
      <c r="B13" s="41">
        <v>0.9743589743589743</v>
      </c>
      <c r="C13" s="41">
        <v>0.1482889733840304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ht="14.25" customHeight="1">
      <c r="A14" s="47" t="s">
        <v>136</v>
      </c>
      <c r="B14" s="41">
        <v>0.9354838709677419</v>
      </c>
      <c r="C14" s="41">
        <v>0.11969111969111969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ht="14.25" customHeight="1">
      <c r="A15" s="47" t="s">
        <v>137</v>
      </c>
      <c r="B15" s="41">
        <v>0.8888888888888888</v>
      </c>
      <c r="C15" s="41">
        <v>0.07894736842105263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ht="14.25" customHeight="1">
      <c r="A16" s="47" t="s">
        <v>138</v>
      </c>
      <c r="B16" s="41">
        <v>0.9024390243902439</v>
      </c>
      <c r="C16" s="41">
        <v>0.1553030303030303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ht="14.25" customHeight="1">
      <c r="A17" s="47" t="s">
        <v>139</v>
      </c>
      <c r="B17" s="49">
        <v>1.0</v>
      </c>
      <c r="C17" s="41">
        <v>0.1509433962264151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ht="14.25" customHeight="1">
      <c r="A18" s="47" t="s">
        <v>140</v>
      </c>
      <c r="B18" s="41">
        <v>0.8888888888888888</v>
      </c>
      <c r="C18" s="41">
        <v>0.1067193675889328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ht="14.25" customHeight="1">
      <c r="A19" s="47" t="s">
        <v>141</v>
      </c>
      <c r="B19" s="41">
        <v>0.8620689655172413</v>
      </c>
      <c r="C19" s="41">
        <v>0.1457286432160804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ht="14.25" customHeight="1">
      <c r="A20" s="47" t="s">
        <v>142</v>
      </c>
      <c r="B20" s="41">
        <v>0.8888888888888888</v>
      </c>
      <c r="C20" s="41">
        <v>0.07407407407407407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ht="14.25" customHeight="1">
      <c r="A21" s="47" t="s">
        <v>143</v>
      </c>
      <c r="B21" s="49">
        <v>1.0</v>
      </c>
      <c r="C21" s="41">
        <v>0.12295081967213115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ht="14.25" customHeight="1">
      <c r="A22" s="47" t="s">
        <v>144</v>
      </c>
      <c r="B22" s="49">
        <v>1.0</v>
      </c>
      <c r="C22" s="41">
        <v>0.103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ht="14.25" customHeight="1">
      <c r="A23" s="50" t="s">
        <v>145</v>
      </c>
      <c r="B23" s="49">
        <v>1.0</v>
      </c>
      <c r="C23" s="41">
        <v>0.15</v>
      </c>
      <c r="D23" s="4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ht="14.25" customHeight="1">
      <c r="A24" s="51">
        <v>43982.0</v>
      </c>
      <c r="B24" s="52">
        <v>0.953</v>
      </c>
      <c r="C24" s="52">
        <v>0.214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ht="14.25" customHeight="1">
      <c r="A25" s="51">
        <v>43989.0</v>
      </c>
      <c r="B25" s="53">
        <v>1.0</v>
      </c>
      <c r="C25" s="52">
        <v>0.162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ht="14.25" customHeight="1">
      <c r="A26" s="51">
        <v>43996.0</v>
      </c>
      <c r="B26" s="52">
        <v>0.889</v>
      </c>
      <c r="C26" s="52">
        <v>0.119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ht="14.25" customHeight="1">
      <c r="A27" s="51">
        <v>44003.0</v>
      </c>
      <c r="B27" s="52">
        <v>0.94</v>
      </c>
      <c r="C27" s="52">
        <v>0.19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ht="14.25" customHeight="1">
      <c r="A28" s="51">
        <v>44010.0</v>
      </c>
      <c r="B28" s="52">
        <v>0.929</v>
      </c>
      <c r="C28" s="52">
        <v>0.144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ht="14.25" customHeight="1">
      <c r="A29" s="51">
        <v>44017.0</v>
      </c>
      <c r="B29" s="53">
        <v>1.0</v>
      </c>
      <c r="C29" s="52">
        <v>0.109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ht="14.25" customHeight="1">
      <c r="A30" s="51">
        <v>44024.0</v>
      </c>
      <c r="B30" s="52">
        <v>0.933</v>
      </c>
      <c r="C30" s="52">
        <v>0.096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ht="14.25" customHeight="1">
      <c r="A31" s="51">
        <v>44031.0</v>
      </c>
      <c r="B31" s="53">
        <v>0.9</v>
      </c>
      <c r="C31" s="54">
        <v>0.141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ht="14.25" customHeight="1">
      <c r="A32" s="51">
        <v>44038.0</v>
      </c>
      <c r="B32" s="52">
        <v>0.889</v>
      </c>
      <c r="C32" s="52">
        <v>0.204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ht="14.25" customHeight="1">
      <c r="A33" s="51">
        <v>44045.0</v>
      </c>
      <c r="B33" s="52">
        <v>0.929</v>
      </c>
      <c r="C33" s="52">
        <v>0.126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ht="14.25" customHeight="1">
      <c r="A34" s="51">
        <v>44052.0</v>
      </c>
      <c r="B34" s="52">
        <v>0.957</v>
      </c>
      <c r="C34" s="52">
        <v>0.177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ht="14.25" customHeight="1">
      <c r="A35" s="51">
        <v>44059.0</v>
      </c>
      <c r="B35" s="53">
        <v>0.95</v>
      </c>
      <c r="C35" s="52">
        <v>0.127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ht="14.25" customHeight="1">
      <c r="A36" s="51">
        <v>44066.0</v>
      </c>
      <c r="B36" s="52">
        <v>1.0</v>
      </c>
      <c r="C36" s="52">
        <v>0.267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ht="14.25" customHeight="1">
      <c r="A37" s="51">
        <v>44073.0</v>
      </c>
      <c r="B37" s="52">
        <v>0.95</v>
      </c>
      <c r="C37" s="52">
        <v>0.1799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ht="14.25" customHeight="1">
      <c r="A38" s="51">
        <v>44080.0</v>
      </c>
      <c r="B38" s="52">
        <v>1.0</v>
      </c>
      <c r="C38" s="52">
        <v>0.124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ht="14.25" customHeight="1">
      <c r="A39" s="51">
        <v>44087.0</v>
      </c>
      <c r="B39" s="52">
        <v>0.941</v>
      </c>
      <c r="C39" s="52">
        <v>0.125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ht="14.25" customHeight="1">
      <c r="A40" s="51">
        <v>44094.0</v>
      </c>
      <c r="B40" s="52">
        <v>0.92</v>
      </c>
      <c r="C40" s="52">
        <v>0.188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ht="14.25" customHeight="1">
      <c r="A41" s="51">
        <v>44101.0</v>
      </c>
      <c r="B41" s="52">
        <v>0.905</v>
      </c>
      <c r="C41" s="52">
        <v>0.096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ht="14.25" customHeight="1">
      <c r="A42" s="51">
        <v>44108.0</v>
      </c>
      <c r="B42" s="52">
        <v>0.981</v>
      </c>
      <c r="C42" s="52">
        <v>0.184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ht="14.25" customHeight="1">
      <c r="A43" s="51">
        <v>44115.0</v>
      </c>
      <c r="B43" s="52">
        <v>0.95</v>
      </c>
      <c r="C43" s="52">
        <v>0.18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ht="14.25" customHeight="1">
      <c r="A44" s="51">
        <v>44122.0</v>
      </c>
      <c r="B44" s="52">
        <v>0.923</v>
      </c>
      <c r="C44" s="52">
        <v>0.201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ht="14.25" customHeight="1">
      <c r="A45" s="51">
        <v>44129.0</v>
      </c>
      <c r="B45" s="52">
        <v>0.944</v>
      </c>
      <c r="C45" s="52">
        <v>0.196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ht="14.25" customHeight="1">
      <c r="A46" s="51">
        <v>44136.0</v>
      </c>
      <c r="B46" s="52">
        <v>0.962</v>
      </c>
      <c r="C46" s="52">
        <v>0.197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ht="14.25" customHeight="1">
      <c r="A47" s="51">
        <v>44143.0</v>
      </c>
      <c r="B47" s="52">
        <v>0.875</v>
      </c>
      <c r="C47" s="52">
        <v>0.172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ht="14.25" customHeight="1">
      <c r="A48" s="51">
        <v>44150.0</v>
      </c>
      <c r="B48" s="52">
        <v>0.974</v>
      </c>
      <c r="C48" s="52">
        <v>0.253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ht="14.25" customHeight="1">
      <c r="A49" s="51">
        <v>44157.0</v>
      </c>
      <c r="B49" s="52">
        <v>0.957</v>
      </c>
      <c r="C49" s="52">
        <v>0.089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ht="14.25" customHeight="1">
      <c r="A50" s="51">
        <v>44164.0</v>
      </c>
      <c r="B50" s="52">
        <v>0.895</v>
      </c>
      <c r="C50" s="52">
        <v>0.119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ht="14.25" customHeight="1">
      <c r="A51" s="51">
        <v>44171.0</v>
      </c>
      <c r="B51" s="52">
        <v>0.975</v>
      </c>
      <c r="C51" s="52">
        <v>0.128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ht="14.25" customHeight="1">
      <c r="A52" s="5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ht="14.25" customHeight="1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ht="14.25" customHeight="1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ht="14.25" customHeight="1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ht="14.25" customHeight="1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ht="14.25" customHeight="1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ht="14.25" customHeight="1">
      <c r="A58" s="47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ht="14.25" customHeight="1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ht="14.25" customHeight="1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ht="14.25" customHeight="1">
      <c r="A61" s="4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ht="14.25" customHeight="1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ht="14.25" customHeight="1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ht="14.25" customHeight="1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ht="14.25" customHeight="1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ht="14.25" customHeight="1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ht="14.25" customHeight="1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ht="14.25" customHeight="1">
      <c r="A68" s="4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ht="14.25" customHeight="1">
      <c r="A69" s="47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ht="14.25" customHeight="1">
      <c r="A70" s="4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ht="14.25" customHeight="1">
      <c r="A71" s="47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ht="14.25" customHeight="1">
      <c r="A72" s="4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ht="14.25" customHeight="1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ht="14.25" customHeight="1">
      <c r="A74" s="47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ht="14.25" customHeight="1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ht="14.25" customHeight="1">
      <c r="A76" s="47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ht="14.25" customHeight="1">
      <c r="A77" s="4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ht="14.25" customHeight="1">
      <c r="A78" s="4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ht="14.25" customHeight="1">
      <c r="A79" s="47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ht="14.25" customHeight="1">
      <c r="A80" s="47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ht="14.25" customHeight="1">
      <c r="A81" s="47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ht="14.25" customHeight="1">
      <c r="A82" s="4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ht="14.25" customHeight="1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ht="14.25" customHeight="1">
      <c r="A84" s="47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ht="14.25" customHeight="1">
      <c r="A85" s="47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ht="14.25" customHeight="1">
      <c r="A86" s="47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ht="14.25" customHeight="1">
      <c r="A87" s="47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ht="14.25" customHeight="1">
      <c r="A88" s="47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ht="14.25" customHeight="1">
      <c r="A89" s="47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ht="14.25" customHeight="1">
      <c r="A90" s="47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ht="14.25" customHeight="1">
      <c r="A91" s="47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ht="14.25" customHeight="1">
      <c r="A92" s="47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ht="14.25" customHeight="1">
      <c r="A93" s="47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ht="14.25" customHeight="1">
      <c r="A94" s="47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ht="14.25" customHeight="1">
      <c r="A95" s="47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ht="14.25" customHeight="1">
      <c r="A96" s="47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ht="14.25" customHeight="1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ht="14.25" customHeight="1">
      <c r="A98" s="47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ht="14.25" customHeight="1">
      <c r="A99" s="47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ht="14.25" customHeight="1">
      <c r="A100" s="47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ht="14.25" customHeight="1">
      <c r="A101" s="47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ht="14.25" customHeight="1">
      <c r="A102" s="47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ht="14.25" customHeight="1">
      <c r="A103" s="47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ht="14.25" customHeight="1">
      <c r="A104" s="47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ht="14.25" customHeight="1">
      <c r="A105" s="47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ht="14.25" customHeight="1">
      <c r="A106" s="47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ht="14.25" customHeight="1">
      <c r="A107" s="47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ht="14.25" customHeight="1">
      <c r="A108" s="47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ht="14.25" customHeight="1">
      <c r="A109" s="47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ht="14.25" customHeight="1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ht="14.25" customHeight="1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ht="14.25" customHeight="1">
      <c r="A112" s="47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ht="14.25" customHeight="1">
      <c r="A113" s="47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ht="14.25" customHeight="1">
      <c r="A114" s="47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ht="14.25" customHeight="1">
      <c r="A115" s="47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ht="14.25" customHeight="1">
      <c r="A116" s="47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ht="14.25" customHeight="1">
      <c r="A117" s="47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ht="14.25" customHeight="1">
      <c r="A118" s="47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ht="14.25" customHeight="1">
      <c r="A119" s="47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ht="14.25" customHeight="1">
      <c r="A120" s="47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ht="14.25" customHeight="1">
      <c r="A121" s="47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ht="14.25" customHeight="1">
      <c r="A122" s="47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ht="14.25" customHeight="1">
      <c r="A123" s="47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ht="14.25" customHeight="1">
      <c r="A124" s="47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ht="14.25" customHeight="1">
      <c r="A125" s="47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ht="14.25" customHeight="1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ht="14.25" customHeight="1">
      <c r="A127" s="47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ht="14.25" customHeight="1">
      <c r="A128" s="47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ht="14.25" customHeight="1">
      <c r="A129" s="47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ht="14.25" customHeight="1">
      <c r="A130" s="47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ht="14.25" customHeight="1">
      <c r="A131" s="47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ht="14.25" customHeight="1">
      <c r="A132" s="47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ht="14.25" customHeight="1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ht="14.25" customHeight="1">
      <c r="A134" s="47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ht="14.25" customHeight="1">
      <c r="A135" s="47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ht="14.25" customHeight="1">
      <c r="A136" s="47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ht="14.25" customHeight="1">
      <c r="A137" s="47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ht="14.25" customHeight="1">
      <c r="A138" s="47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ht="14.25" customHeight="1">
      <c r="A139" s="47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ht="14.25" customHeight="1">
      <c r="A140" s="47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ht="14.25" customHeight="1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ht="14.25" customHeight="1">
      <c r="A142" s="47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ht="14.25" customHeight="1">
      <c r="A143" s="47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ht="14.25" customHeight="1">
      <c r="A144" s="47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ht="14.25" customHeight="1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ht="14.25" customHeight="1">
      <c r="A146" s="47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ht="14.25" customHeight="1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ht="14.25" customHeight="1">
      <c r="A148" s="47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ht="14.25" customHeight="1">
      <c r="A149" s="47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ht="14.25" customHeight="1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ht="14.25" customHeight="1">
      <c r="A151" s="47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ht="14.25" customHeight="1">
      <c r="A152" s="47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ht="14.25" customHeight="1">
      <c r="A153" s="47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ht="14.25" customHeight="1">
      <c r="A154" s="47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ht="14.25" customHeight="1">
      <c r="A155" s="47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ht="14.25" customHeight="1">
      <c r="A156" s="47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ht="14.25" customHeight="1">
      <c r="A157" s="47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ht="14.25" customHeight="1">
      <c r="A158" s="47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ht="14.25" customHeight="1">
      <c r="A159" s="47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ht="14.25" customHeight="1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ht="14.25" customHeight="1">
      <c r="A161" s="47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ht="14.25" customHeight="1">
      <c r="A162" s="47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ht="14.25" customHeight="1">
      <c r="A163" s="47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ht="14.25" customHeight="1">
      <c r="A164" s="47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ht="14.25" customHeight="1">
      <c r="A165" s="47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ht="14.25" customHeight="1">
      <c r="A166" s="47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ht="14.25" customHeight="1">
      <c r="A167" s="47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ht="14.25" customHeight="1">
      <c r="A168" s="47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ht="14.25" customHeight="1">
      <c r="A169" s="47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ht="14.25" customHeight="1">
      <c r="A170" s="47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ht="14.25" customHeight="1">
      <c r="A171" s="47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ht="14.25" customHeight="1">
      <c r="A172" s="47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ht="14.25" customHeight="1">
      <c r="A173" s="47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ht="14.25" customHeight="1">
      <c r="A174" s="47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4.25" customHeight="1">
      <c r="A175" s="47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ht="14.25" customHeight="1">
      <c r="A176" s="47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ht="14.25" customHeight="1">
      <c r="A177" s="47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ht="14.25" customHeight="1">
      <c r="A178" s="47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ht="14.25" customHeight="1">
      <c r="A179" s="47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ht="14.25" customHeight="1">
      <c r="A180" s="47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ht="14.25" customHeight="1">
      <c r="A181" s="47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ht="14.25" customHeight="1">
      <c r="A182" s="47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ht="14.25" customHeight="1">
      <c r="A183" s="47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ht="14.25" customHeight="1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ht="14.25" customHeight="1">
      <c r="A185" s="47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ht="14.25" customHeight="1">
      <c r="A186" s="47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ht="14.25" customHeight="1">
      <c r="A187" s="47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ht="14.25" customHeight="1">
      <c r="A188" s="47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ht="14.25" customHeight="1">
      <c r="A189" s="47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ht="14.25" customHeight="1">
      <c r="A190" s="47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ht="14.25" customHeight="1">
      <c r="A191" s="47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ht="14.25" customHeight="1">
      <c r="A192" s="47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ht="14.25" customHeight="1">
      <c r="A193" s="47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ht="14.25" customHeight="1">
      <c r="A194" s="47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ht="14.25" customHeight="1">
      <c r="A195" s="47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ht="14.25" customHeight="1">
      <c r="A196" s="47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ht="14.25" customHeight="1">
      <c r="A197" s="47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ht="14.25" customHeight="1">
      <c r="A198" s="47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ht="14.25" customHeight="1">
      <c r="A199" s="47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ht="14.25" customHeight="1">
      <c r="A200" s="47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ht="14.25" customHeight="1">
      <c r="A201" s="47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ht="14.25" customHeight="1">
      <c r="A202" s="47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ht="14.25" customHeight="1">
      <c r="A203" s="47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ht="14.25" customHeight="1">
      <c r="A204" s="47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ht="14.25" customHeight="1">
      <c r="A205" s="47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ht="14.25" customHeight="1">
      <c r="A206" s="47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ht="14.25" customHeight="1">
      <c r="A207" s="47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ht="14.25" customHeight="1">
      <c r="A208" s="47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ht="14.25" customHeight="1">
      <c r="A209" s="47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ht="14.25" customHeight="1">
      <c r="A210" s="47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ht="14.25" customHeight="1">
      <c r="A211" s="4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ht="14.25" customHeight="1">
      <c r="A212" s="47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ht="14.25" customHeight="1">
      <c r="A213" s="47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ht="14.25" customHeight="1">
      <c r="A214" s="47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ht="14.25" customHeight="1">
      <c r="A215" s="47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ht="14.25" customHeight="1">
      <c r="A216" s="47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ht="14.25" customHeight="1">
      <c r="A217" s="47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ht="14.25" customHeight="1">
      <c r="A218" s="47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ht="14.25" customHeight="1">
      <c r="A219" s="47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ht="14.25" customHeight="1">
      <c r="A220" s="47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ht="14.25" customHeight="1">
      <c r="A221" s="47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ht="14.25" customHeight="1">
      <c r="A222" s="47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ht="14.25" customHeight="1">
      <c r="A223" s="47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ht="14.25" customHeight="1">
      <c r="A224" s="47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ht="14.25" customHeight="1">
      <c r="A225" s="47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ht="14.25" customHeight="1">
      <c r="A226" s="47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ht="14.25" customHeight="1">
      <c r="A227" s="47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ht="14.25" customHeight="1">
      <c r="A228" s="47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ht="14.25" customHeight="1">
      <c r="A229" s="47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ht="14.25" customHeight="1">
      <c r="A230" s="47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ht="14.25" customHeight="1">
      <c r="A231" s="47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ht="14.25" customHeight="1">
      <c r="A232" s="47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ht="14.25" customHeight="1">
      <c r="A233" s="47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ht="14.25" customHeight="1">
      <c r="A234" s="47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ht="14.25" customHeight="1">
      <c r="A235" s="47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ht="14.25" customHeight="1">
      <c r="A236" s="47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ht="14.25" customHeight="1">
      <c r="A237" s="47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ht="14.25" customHeight="1">
      <c r="A238" s="47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ht="14.25" customHeight="1">
      <c r="A239" s="47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ht="14.25" customHeight="1">
      <c r="A240" s="47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ht="14.25" customHeight="1">
      <c r="A241" s="47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ht="14.25" customHeight="1">
      <c r="A242" s="47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ht="14.25" customHeight="1">
      <c r="A243" s="47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ht="14.25" customHeight="1">
      <c r="A244" s="47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ht="14.25" customHeight="1">
      <c r="A245" s="47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ht="14.25" customHeight="1">
      <c r="A246" s="47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ht="14.25" customHeight="1">
      <c r="A247" s="47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ht="14.25" customHeight="1">
      <c r="A248" s="47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ht="14.25" customHeight="1">
      <c r="A249" s="47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ht="14.25" customHeight="1">
      <c r="A250" s="47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ht="14.25" customHeight="1">
      <c r="A251" s="47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ht="14.25" customHeight="1">
      <c r="A252" s="47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ht="14.25" customHeight="1">
      <c r="A253" s="47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ht="14.25" customHeight="1">
      <c r="A254" s="47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ht="14.25" customHeight="1">
      <c r="A255" s="47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ht="14.25" customHeight="1">
      <c r="A256" s="47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ht="14.25" customHeight="1">
      <c r="A257" s="47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ht="14.25" customHeight="1">
      <c r="A258" s="47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ht="14.25" customHeight="1">
      <c r="A259" s="47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ht="14.25" customHeight="1">
      <c r="A260" s="47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ht="14.25" customHeight="1">
      <c r="A261" s="47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ht="14.25" customHeight="1">
      <c r="A262" s="47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ht="14.25" customHeight="1">
      <c r="A263" s="47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ht="14.25" customHeight="1">
      <c r="A264" s="47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ht="14.25" customHeight="1">
      <c r="A265" s="47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ht="14.25" customHeight="1">
      <c r="A266" s="47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ht="14.25" customHeight="1">
      <c r="A267" s="47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ht="14.25" customHeight="1">
      <c r="A268" s="47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ht="14.25" customHeight="1">
      <c r="A269" s="47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ht="14.25" customHeight="1">
      <c r="A270" s="47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ht="14.25" customHeight="1">
      <c r="A271" s="47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ht="14.25" customHeight="1">
      <c r="A272" s="47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ht="14.25" customHeight="1">
      <c r="A273" s="47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ht="14.25" customHeight="1">
      <c r="A274" s="47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ht="14.25" customHeight="1">
      <c r="A275" s="47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ht="14.25" customHeight="1">
      <c r="A276" s="47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ht="14.25" customHeight="1">
      <c r="A277" s="47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ht="14.25" customHeight="1">
      <c r="A278" s="47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ht="14.25" customHeight="1">
      <c r="A279" s="47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ht="14.25" customHeight="1">
      <c r="A280" s="47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ht="14.25" customHeight="1">
      <c r="A281" s="47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ht="14.25" customHeight="1">
      <c r="A282" s="47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ht="14.25" customHeight="1">
      <c r="A283" s="47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ht="14.25" customHeight="1">
      <c r="A284" s="47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ht="14.25" customHeight="1">
      <c r="A285" s="47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ht="14.25" customHeight="1">
      <c r="A286" s="47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ht="14.25" customHeight="1">
      <c r="A287" s="47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ht="14.25" customHeight="1">
      <c r="A288" s="47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ht="14.25" customHeight="1">
      <c r="A289" s="47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ht="14.25" customHeight="1">
      <c r="A290" s="47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ht="14.25" customHeight="1">
      <c r="A291" s="47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ht="14.25" customHeight="1">
      <c r="A292" s="47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ht="14.25" customHeight="1">
      <c r="A293" s="47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ht="14.25" customHeight="1">
      <c r="A294" s="47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ht="14.25" customHeight="1">
      <c r="A295" s="47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ht="14.25" customHeight="1">
      <c r="A296" s="47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ht="14.25" customHeight="1">
      <c r="A297" s="47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ht="14.25" customHeight="1">
      <c r="A298" s="47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ht="14.25" customHeight="1">
      <c r="A299" s="47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ht="14.25" customHeight="1">
      <c r="A300" s="47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ht="14.25" customHeight="1">
      <c r="A301" s="47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ht="14.25" customHeight="1">
      <c r="A302" s="47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ht="14.25" customHeight="1">
      <c r="A303" s="47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ht="14.25" customHeight="1">
      <c r="A304" s="47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ht="14.25" customHeight="1">
      <c r="A305" s="47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ht="14.25" customHeight="1">
      <c r="A306" s="47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ht="14.25" customHeight="1">
      <c r="A307" s="47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ht="14.25" customHeight="1">
      <c r="A308" s="47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ht="14.25" customHeight="1">
      <c r="A309" s="47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ht="14.25" customHeight="1">
      <c r="A310" s="47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ht="14.25" customHeight="1">
      <c r="A311" s="47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ht="14.25" customHeight="1">
      <c r="A312" s="47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ht="14.25" customHeight="1">
      <c r="A313" s="47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ht="14.25" customHeight="1">
      <c r="A314" s="47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ht="14.25" customHeight="1">
      <c r="A315" s="47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ht="14.25" customHeight="1">
      <c r="A316" s="47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ht="14.25" customHeight="1">
      <c r="A317" s="47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ht="14.25" customHeight="1">
      <c r="A318" s="47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ht="14.25" customHeight="1">
      <c r="A319" s="47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ht="14.25" customHeight="1">
      <c r="A320" s="47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ht="14.25" customHeight="1">
      <c r="A321" s="47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ht="14.25" customHeight="1">
      <c r="A322" s="47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ht="14.25" customHeight="1">
      <c r="A323" s="47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ht="14.25" customHeight="1">
      <c r="A324" s="47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ht="14.25" customHeight="1">
      <c r="A325" s="47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ht="14.25" customHeight="1">
      <c r="A326" s="47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ht="14.25" customHeight="1">
      <c r="A327" s="47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ht="14.25" customHeight="1">
      <c r="A328" s="47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ht="14.25" customHeight="1">
      <c r="A329" s="47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ht="14.25" customHeight="1">
      <c r="A330" s="47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ht="14.25" customHeight="1">
      <c r="A331" s="47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ht="14.25" customHeight="1">
      <c r="A332" s="47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ht="14.25" customHeight="1">
      <c r="A333" s="47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ht="14.25" customHeight="1">
      <c r="A334" s="47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ht="14.25" customHeight="1">
      <c r="A335" s="47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ht="14.25" customHeight="1">
      <c r="A336" s="47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ht="14.25" customHeight="1">
      <c r="A337" s="47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ht="14.25" customHeight="1">
      <c r="A338" s="47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ht="14.25" customHeight="1">
      <c r="A339" s="47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ht="14.25" customHeight="1">
      <c r="A340" s="47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ht="14.25" customHeight="1">
      <c r="A341" s="47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ht="14.25" customHeight="1">
      <c r="A342" s="47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ht="14.25" customHeight="1">
      <c r="A343" s="47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ht="14.25" customHeight="1">
      <c r="A344" s="47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ht="14.25" customHeight="1">
      <c r="A345" s="47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ht="14.25" customHeight="1">
      <c r="A346" s="47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ht="14.25" customHeight="1">
      <c r="A347" s="47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ht="14.25" customHeight="1">
      <c r="A348" s="47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ht="14.25" customHeight="1">
      <c r="A349" s="47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ht="14.25" customHeight="1">
      <c r="A350" s="47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ht="14.25" customHeight="1">
      <c r="A351" s="47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ht="14.25" customHeight="1">
      <c r="A352" s="47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ht="14.25" customHeight="1">
      <c r="A353" s="47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ht="14.25" customHeight="1">
      <c r="A354" s="47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ht="14.25" customHeight="1">
      <c r="A355" s="47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ht="14.25" customHeight="1">
      <c r="A356" s="47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ht="14.25" customHeight="1">
      <c r="A357" s="47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ht="14.25" customHeight="1">
      <c r="A358" s="47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ht="14.25" customHeight="1">
      <c r="A359" s="47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ht="14.25" customHeight="1">
      <c r="A360" s="47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ht="14.25" customHeight="1">
      <c r="A361" s="47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ht="14.25" customHeight="1">
      <c r="A362" s="47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ht="14.25" customHeight="1">
      <c r="A363" s="47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ht="14.25" customHeight="1">
      <c r="A364" s="47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ht="14.25" customHeight="1">
      <c r="A365" s="47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ht="14.25" customHeight="1">
      <c r="A366" s="47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ht="14.25" customHeight="1">
      <c r="A367" s="47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ht="14.25" customHeight="1">
      <c r="A368" s="47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ht="14.25" customHeight="1">
      <c r="A369" s="47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ht="14.25" customHeight="1">
      <c r="A370" s="47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ht="14.25" customHeight="1">
      <c r="A371" s="47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ht="14.25" customHeight="1">
      <c r="A372" s="47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ht="14.25" customHeight="1">
      <c r="A373" s="47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ht="14.25" customHeight="1">
      <c r="A374" s="47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ht="14.25" customHeight="1">
      <c r="A375" s="47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ht="14.25" customHeight="1">
      <c r="A376" s="47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ht="14.25" customHeight="1">
      <c r="A377" s="47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ht="14.25" customHeight="1">
      <c r="A378" s="47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ht="14.25" customHeight="1">
      <c r="A379" s="47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ht="14.25" customHeight="1">
      <c r="A380" s="47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ht="14.25" customHeight="1">
      <c r="A381" s="47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ht="14.25" customHeight="1">
      <c r="A382" s="47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ht="14.25" customHeight="1">
      <c r="A383" s="47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ht="14.25" customHeight="1">
      <c r="A384" s="47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ht="14.25" customHeight="1">
      <c r="A385" s="47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ht="14.25" customHeight="1">
      <c r="A386" s="47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ht="14.25" customHeight="1">
      <c r="A387" s="47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ht="14.25" customHeight="1">
      <c r="A388" s="47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ht="14.25" customHeight="1">
      <c r="A389" s="47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ht="14.25" customHeight="1">
      <c r="A390" s="47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ht="14.25" customHeight="1">
      <c r="A391" s="47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ht="14.25" customHeight="1">
      <c r="A392" s="47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ht="14.25" customHeight="1">
      <c r="A393" s="47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ht="14.25" customHeight="1">
      <c r="A394" s="47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ht="14.25" customHeight="1">
      <c r="A395" s="47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ht="14.25" customHeight="1">
      <c r="A396" s="47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ht="14.25" customHeight="1">
      <c r="A397" s="47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ht="14.25" customHeight="1">
      <c r="A398" s="47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ht="14.25" customHeight="1">
      <c r="A399" s="47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ht="14.25" customHeight="1">
      <c r="A400" s="47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ht="14.25" customHeight="1">
      <c r="A401" s="47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ht="14.25" customHeight="1">
      <c r="A402" s="47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ht="14.25" customHeight="1">
      <c r="A403" s="47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ht="14.25" customHeight="1">
      <c r="A404" s="47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ht="14.25" customHeight="1">
      <c r="A405" s="47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ht="14.25" customHeight="1">
      <c r="A406" s="47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ht="14.25" customHeight="1">
      <c r="A407" s="47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ht="14.25" customHeight="1">
      <c r="A408" s="47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ht="14.25" customHeight="1">
      <c r="A409" s="47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ht="14.25" customHeight="1">
      <c r="A410" s="47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ht="14.25" customHeight="1">
      <c r="A411" s="47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ht="14.25" customHeight="1">
      <c r="A412" s="47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ht="14.25" customHeight="1">
      <c r="A413" s="47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ht="14.25" customHeight="1">
      <c r="A414" s="47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ht="14.25" customHeight="1">
      <c r="A415" s="47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ht="14.25" customHeight="1">
      <c r="A416" s="47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ht="14.25" customHeight="1">
      <c r="A417" s="47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ht="14.25" customHeight="1">
      <c r="A418" s="47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ht="14.25" customHeight="1">
      <c r="A419" s="47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ht="14.25" customHeight="1">
      <c r="A420" s="47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ht="14.25" customHeight="1">
      <c r="A421" s="47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ht="14.25" customHeight="1">
      <c r="A422" s="47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ht="14.25" customHeight="1">
      <c r="A423" s="47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ht="14.25" customHeight="1">
      <c r="A424" s="47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ht="14.25" customHeight="1">
      <c r="A425" s="47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ht="14.25" customHeight="1">
      <c r="A426" s="47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ht="14.25" customHeight="1">
      <c r="A427" s="47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ht="14.25" customHeight="1">
      <c r="A428" s="47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ht="14.25" customHeight="1">
      <c r="A429" s="47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ht="14.25" customHeight="1">
      <c r="A430" s="47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ht="14.25" customHeight="1">
      <c r="A431" s="47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ht="14.25" customHeight="1">
      <c r="A432" s="47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ht="14.25" customHeight="1">
      <c r="A433" s="47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ht="14.25" customHeight="1">
      <c r="A434" s="47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ht="14.25" customHeight="1">
      <c r="A435" s="47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ht="14.25" customHeight="1">
      <c r="A436" s="47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ht="14.25" customHeight="1">
      <c r="A437" s="47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ht="14.25" customHeight="1">
      <c r="A438" s="47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ht="14.25" customHeight="1">
      <c r="A439" s="47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ht="14.25" customHeight="1">
      <c r="A440" s="47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ht="14.25" customHeight="1">
      <c r="A441" s="47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ht="14.25" customHeight="1">
      <c r="A442" s="47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ht="14.25" customHeight="1">
      <c r="A443" s="47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ht="14.25" customHeight="1">
      <c r="A444" s="47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ht="14.25" customHeight="1">
      <c r="A445" s="47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ht="14.25" customHeight="1">
      <c r="A446" s="47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ht="14.25" customHeight="1">
      <c r="A447" s="47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ht="14.25" customHeight="1">
      <c r="A448" s="47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ht="14.25" customHeight="1">
      <c r="A449" s="47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ht="14.25" customHeight="1">
      <c r="A450" s="47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ht="14.25" customHeight="1">
      <c r="A451" s="47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ht="14.25" customHeight="1">
      <c r="A452" s="47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ht="14.25" customHeight="1">
      <c r="A453" s="47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ht="14.25" customHeight="1">
      <c r="A454" s="47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ht="14.25" customHeight="1">
      <c r="A455" s="47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ht="14.25" customHeight="1">
      <c r="A456" s="47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ht="14.25" customHeight="1">
      <c r="A457" s="47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ht="14.25" customHeight="1">
      <c r="A458" s="47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ht="14.25" customHeight="1">
      <c r="A459" s="47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ht="14.25" customHeight="1">
      <c r="A460" s="47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ht="14.25" customHeight="1">
      <c r="A461" s="47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ht="14.25" customHeight="1">
      <c r="A462" s="47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ht="14.25" customHeight="1">
      <c r="A463" s="47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ht="14.25" customHeight="1">
      <c r="A464" s="47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ht="14.25" customHeight="1">
      <c r="A465" s="47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ht="14.25" customHeight="1">
      <c r="A466" s="47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ht="14.25" customHeight="1">
      <c r="A467" s="47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ht="14.25" customHeight="1">
      <c r="A468" s="47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ht="14.25" customHeight="1">
      <c r="A469" s="47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ht="14.25" customHeight="1">
      <c r="A470" s="47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ht="14.25" customHeight="1">
      <c r="A471" s="47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ht="14.25" customHeight="1">
      <c r="A472" s="47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ht="14.25" customHeight="1">
      <c r="A473" s="47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ht="14.25" customHeight="1">
      <c r="A474" s="47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ht="14.25" customHeight="1">
      <c r="A475" s="47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ht="14.25" customHeight="1">
      <c r="A476" s="47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ht="14.25" customHeight="1">
      <c r="A477" s="47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ht="14.25" customHeight="1">
      <c r="A478" s="47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ht="14.25" customHeight="1">
      <c r="A479" s="47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ht="14.25" customHeight="1">
      <c r="A480" s="47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ht="14.25" customHeight="1">
      <c r="A481" s="47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ht="14.25" customHeight="1">
      <c r="A482" s="47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ht="14.25" customHeight="1">
      <c r="A483" s="47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ht="14.25" customHeight="1">
      <c r="A484" s="47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ht="14.25" customHeight="1">
      <c r="A485" s="47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ht="14.25" customHeight="1">
      <c r="A486" s="47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ht="14.25" customHeight="1">
      <c r="A487" s="47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ht="14.25" customHeight="1">
      <c r="A488" s="47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ht="14.25" customHeight="1">
      <c r="A489" s="47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ht="14.25" customHeight="1">
      <c r="A490" s="47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ht="14.25" customHeight="1">
      <c r="A491" s="47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ht="14.25" customHeight="1">
      <c r="A492" s="47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ht="14.25" customHeight="1">
      <c r="A493" s="47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ht="14.25" customHeight="1">
      <c r="A494" s="47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ht="14.25" customHeight="1">
      <c r="A495" s="47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ht="14.25" customHeight="1">
      <c r="A496" s="47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ht="14.25" customHeight="1">
      <c r="A497" s="47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ht="14.25" customHeight="1">
      <c r="A498" s="47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ht="14.25" customHeight="1">
      <c r="A499" s="47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ht="14.25" customHeight="1">
      <c r="A500" s="47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ht="14.25" customHeight="1">
      <c r="A501" s="47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ht="14.25" customHeight="1">
      <c r="A502" s="47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ht="14.25" customHeight="1">
      <c r="A503" s="47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ht="14.25" customHeight="1">
      <c r="A504" s="47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ht="14.25" customHeight="1">
      <c r="A505" s="47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ht="14.25" customHeight="1">
      <c r="A506" s="47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ht="14.25" customHeight="1">
      <c r="A507" s="47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ht="14.25" customHeight="1">
      <c r="A508" s="47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ht="14.25" customHeight="1">
      <c r="A509" s="47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ht="14.25" customHeight="1">
      <c r="A510" s="47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ht="14.25" customHeight="1">
      <c r="A511" s="47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ht="14.25" customHeight="1">
      <c r="A512" s="47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ht="14.25" customHeight="1">
      <c r="A513" s="47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ht="14.25" customHeight="1">
      <c r="A514" s="47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ht="14.25" customHeight="1">
      <c r="A515" s="47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ht="14.25" customHeight="1">
      <c r="A516" s="47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ht="14.25" customHeight="1">
      <c r="A517" s="47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ht="14.25" customHeight="1">
      <c r="A518" s="47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ht="14.25" customHeight="1">
      <c r="A519" s="47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ht="14.25" customHeight="1">
      <c r="A520" s="47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ht="14.25" customHeight="1">
      <c r="A521" s="47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ht="14.25" customHeight="1">
      <c r="A522" s="47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ht="14.25" customHeight="1">
      <c r="A523" s="47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ht="14.25" customHeight="1">
      <c r="A524" s="47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ht="14.25" customHeight="1">
      <c r="A525" s="47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ht="14.25" customHeight="1">
      <c r="A526" s="47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ht="14.25" customHeight="1">
      <c r="A527" s="47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ht="14.25" customHeight="1">
      <c r="A528" s="47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ht="14.25" customHeight="1">
      <c r="A529" s="47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ht="14.25" customHeight="1">
      <c r="A530" s="47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ht="14.25" customHeight="1">
      <c r="A531" s="47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ht="14.25" customHeight="1">
      <c r="A532" s="47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ht="14.25" customHeight="1">
      <c r="A533" s="47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ht="14.25" customHeight="1">
      <c r="A534" s="47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ht="14.25" customHeight="1">
      <c r="A535" s="47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ht="14.25" customHeight="1">
      <c r="A536" s="47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ht="14.25" customHeight="1">
      <c r="A537" s="47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ht="14.25" customHeight="1">
      <c r="A538" s="47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ht="14.25" customHeight="1">
      <c r="A539" s="47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ht="14.25" customHeight="1">
      <c r="A540" s="47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ht="14.25" customHeight="1">
      <c r="A541" s="47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ht="14.25" customHeight="1">
      <c r="A542" s="47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ht="14.25" customHeight="1">
      <c r="A543" s="47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ht="14.25" customHeight="1">
      <c r="A544" s="47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ht="14.25" customHeight="1">
      <c r="A545" s="47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ht="14.25" customHeight="1">
      <c r="A546" s="47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ht="14.25" customHeight="1">
      <c r="A547" s="47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ht="14.25" customHeight="1">
      <c r="A548" s="47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ht="14.25" customHeight="1">
      <c r="A549" s="47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ht="14.25" customHeight="1">
      <c r="A550" s="47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ht="14.25" customHeight="1">
      <c r="A551" s="47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ht="14.25" customHeight="1">
      <c r="A552" s="47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ht="14.25" customHeight="1">
      <c r="A553" s="47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ht="14.25" customHeight="1">
      <c r="A554" s="47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ht="14.25" customHeight="1">
      <c r="A555" s="47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ht="14.25" customHeight="1">
      <c r="A556" s="47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ht="14.25" customHeight="1">
      <c r="A557" s="47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ht="14.25" customHeight="1">
      <c r="A558" s="47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ht="14.25" customHeight="1">
      <c r="A559" s="47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ht="14.25" customHeight="1">
      <c r="A560" s="47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ht="14.25" customHeight="1">
      <c r="A561" s="47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ht="14.25" customHeight="1">
      <c r="A562" s="47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ht="14.25" customHeight="1">
      <c r="A563" s="47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ht="14.25" customHeight="1">
      <c r="A564" s="47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ht="14.25" customHeight="1">
      <c r="A565" s="47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ht="14.25" customHeight="1">
      <c r="A566" s="47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ht="14.25" customHeight="1">
      <c r="A567" s="47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ht="14.25" customHeight="1">
      <c r="A568" s="47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ht="14.25" customHeight="1">
      <c r="A569" s="47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ht="14.25" customHeight="1">
      <c r="A570" s="47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ht="14.25" customHeight="1">
      <c r="A571" s="47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ht="14.25" customHeight="1">
      <c r="A572" s="47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ht="14.25" customHeight="1">
      <c r="A573" s="47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ht="14.25" customHeight="1">
      <c r="A574" s="47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ht="14.25" customHeight="1">
      <c r="A575" s="47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ht="14.25" customHeight="1">
      <c r="A576" s="47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ht="14.25" customHeight="1">
      <c r="A577" s="47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ht="14.25" customHeight="1">
      <c r="A578" s="47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ht="14.25" customHeight="1">
      <c r="A579" s="47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ht="14.25" customHeight="1">
      <c r="A580" s="47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ht="14.25" customHeight="1">
      <c r="A581" s="47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ht="14.25" customHeight="1">
      <c r="A582" s="47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ht="14.25" customHeight="1">
      <c r="A583" s="47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ht="14.25" customHeight="1">
      <c r="A584" s="47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ht="14.25" customHeight="1">
      <c r="A585" s="47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ht="14.25" customHeight="1">
      <c r="A586" s="47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ht="14.25" customHeight="1">
      <c r="A587" s="47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ht="14.25" customHeight="1">
      <c r="A588" s="47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ht="14.25" customHeight="1">
      <c r="A589" s="47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ht="14.25" customHeight="1">
      <c r="A590" s="47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ht="14.25" customHeight="1">
      <c r="A591" s="47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ht="14.25" customHeight="1">
      <c r="A592" s="47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ht="14.25" customHeight="1">
      <c r="A593" s="47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ht="14.25" customHeight="1">
      <c r="A594" s="47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ht="14.25" customHeight="1">
      <c r="A595" s="47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ht="14.25" customHeight="1">
      <c r="A596" s="47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ht="14.25" customHeight="1">
      <c r="A597" s="47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ht="14.25" customHeight="1">
      <c r="A598" s="47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ht="14.25" customHeight="1">
      <c r="A599" s="47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ht="14.25" customHeight="1">
      <c r="A600" s="47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ht="14.25" customHeight="1">
      <c r="A601" s="47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ht="14.25" customHeight="1">
      <c r="A602" s="47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ht="14.25" customHeight="1">
      <c r="A603" s="47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ht="14.25" customHeight="1">
      <c r="A604" s="47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ht="14.25" customHeight="1">
      <c r="A605" s="47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ht="14.25" customHeight="1">
      <c r="A606" s="47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ht="14.25" customHeight="1">
      <c r="A607" s="47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ht="14.25" customHeight="1">
      <c r="A608" s="47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ht="14.25" customHeight="1">
      <c r="A609" s="47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ht="14.25" customHeight="1">
      <c r="A610" s="47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ht="14.25" customHeight="1">
      <c r="A611" s="47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ht="14.25" customHeight="1">
      <c r="A612" s="47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ht="14.25" customHeight="1">
      <c r="A613" s="47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ht="14.25" customHeight="1">
      <c r="A614" s="47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ht="14.25" customHeight="1">
      <c r="A615" s="47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ht="14.25" customHeight="1">
      <c r="A616" s="47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ht="14.25" customHeight="1">
      <c r="A617" s="47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ht="14.25" customHeight="1">
      <c r="A618" s="47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ht="14.25" customHeight="1">
      <c r="A619" s="47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ht="14.25" customHeight="1">
      <c r="A620" s="47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ht="14.25" customHeight="1">
      <c r="A621" s="47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ht="14.25" customHeight="1">
      <c r="A622" s="47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ht="14.25" customHeight="1">
      <c r="A623" s="47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ht="14.25" customHeight="1">
      <c r="A624" s="47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ht="14.25" customHeight="1">
      <c r="A625" s="47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ht="14.25" customHeight="1">
      <c r="A626" s="47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ht="14.25" customHeight="1">
      <c r="A627" s="47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ht="14.25" customHeight="1">
      <c r="A628" s="47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ht="14.25" customHeight="1">
      <c r="A629" s="47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ht="14.25" customHeight="1">
      <c r="A630" s="47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ht="14.25" customHeight="1">
      <c r="A631" s="47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ht="14.25" customHeight="1">
      <c r="A632" s="47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ht="14.25" customHeight="1">
      <c r="A633" s="47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ht="14.25" customHeight="1">
      <c r="A634" s="47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ht="14.25" customHeight="1">
      <c r="A635" s="47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ht="14.25" customHeight="1">
      <c r="A636" s="47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ht="14.25" customHeight="1">
      <c r="A637" s="47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ht="14.25" customHeight="1">
      <c r="A638" s="47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ht="14.25" customHeight="1">
      <c r="A639" s="47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ht="14.25" customHeight="1">
      <c r="A640" s="47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ht="14.25" customHeight="1">
      <c r="A641" s="47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ht="14.25" customHeight="1">
      <c r="A642" s="47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ht="14.25" customHeight="1">
      <c r="A643" s="47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ht="14.25" customHeight="1">
      <c r="A644" s="47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ht="14.25" customHeight="1">
      <c r="A645" s="47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ht="14.25" customHeight="1">
      <c r="A646" s="47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ht="14.25" customHeight="1">
      <c r="A647" s="47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ht="14.25" customHeight="1">
      <c r="A648" s="47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ht="14.25" customHeight="1">
      <c r="A649" s="47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ht="14.25" customHeight="1">
      <c r="A650" s="47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ht="14.25" customHeight="1">
      <c r="A651" s="47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ht="14.25" customHeight="1">
      <c r="A652" s="47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ht="14.25" customHeight="1">
      <c r="A653" s="47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ht="14.25" customHeight="1">
      <c r="A654" s="47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ht="14.25" customHeight="1">
      <c r="A655" s="47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ht="14.25" customHeight="1">
      <c r="A656" s="47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ht="14.25" customHeight="1">
      <c r="A657" s="47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ht="14.25" customHeight="1">
      <c r="A658" s="47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ht="14.25" customHeight="1">
      <c r="A659" s="47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ht="14.25" customHeight="1">
      <c r="A660" s="47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ht="14.25" customHeight="1">
      <c r="A661" s="47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ht="14.25" customHeight="1">
      <c r="A662" s="47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ht="14.25" customHeight="1">
      <c r="A663" s="47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ht="14.25" customHeight="1">
      <c r="A664" s="47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ht="14.25" customHeight="1">
      <c r="A665" s="47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ht="14.25" customHeight="1">
      <c r="A666" s="47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ht="14.25" customHeight="1">
      <c r="A667" s="47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ht="14.25" customHeight="1">
      <c r="A668" s="47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ht="14.25" customHeight="1">
      <c r="A669" s="47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ht="14.25" customHeight="1">
      <c r="A670" s="47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ht="14.25" customHeight="1">
      <c r="A671" s="47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ht="14.25" customHeight="1">
      <c r="A672" s="47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ht="14.25" customHeight="1">
      <c r="A673" s="47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ht="14.25" customHeight="1">
      <c r="A674" s="47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ht="14.25" customHeight="1">
      <c r="A675" s="47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ht="14.25" customHeight="1">
      <c r="A676" s="47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ht="14.25" customHeight="1">
      <c r="A677" s="47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ht="14.25" customHeight="1">
      <c r="A678" s="47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ht="14.25" customHeight="1">
      <c r="A679" s="47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ht="14.25" customHeight="1">
      <c r="A680" s="47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ht="14.25" customHeight="1">
      <c r="A681" s="47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ht="14.25" customHeight="1">
      <c r="A682" s="47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ht="14.25" customHeight="1">
      <c r="A683" s="47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ht="14.25" customHeight="1">
      <c r="A684" s="47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ht="14.25" customHeight="1">
      <c r="A685" s="47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ht="14.25" customHeight="1">
      <c r="A686" s="47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ht="14.25" customHeight="1">
      <c r="A687" s="47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ht="14.25" customHeight="1">
      <c r="A688" s="47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ht="14.25" customHeight="1">
      <c r="A689" s="47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ht="14.25" customHeight="1">
      <c r="A690" s="47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ht="14.25" customHeight="1">
      <c r="A691" s="47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ht="14.25" customHeight="1">
      <c r="A692" s="47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ht="14.25" customHeight="1">
      <c r="A693" s="47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ht="14.25" customHeight="1">
      <c r="A694" s="47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ht="14.25" customHeight="1">
      <c r="A695" s="47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ht="14.25" customHeight="1">
      <c r="A696" s="47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ht="14.25" customHeight="1">
      <c r="A697" s="47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ht="14.25" customHeight="1">
      <c r="A698" s="47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ht="14.25" customHeight="1">
      <c r="A699" s="47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ht="14.25" customHeight="1">
      <c r="A700" s="47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ht="14.25" customHeight="1">
      <c r="A701" s="47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ht="14.25" customHeight="1">
      <c r="A702" s="47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ht="14.25" customHeight="1">
      <c r="A703" s="47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ht="14.25" customHeight="1">
      <c r="A704" s="47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ht="14.25" customHeight="1">
      <c r="A705" s="47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ht="14.25" customHeight="1">
      <c r="A706" s="47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ht="14.25" customHeight="1">
      <c r="A707" s="47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ht="14.25" customHeight="1">
      <c r="A708" s="47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ht="14.25" customHeight="1">
      <c r="A709" s="47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ht="14.25" customHeight="1">
      <c r="A710" s="47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ht="14.25" customHeight="1">
      <c r="A711" s="47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ht="14.25" customHeight="1">
      <c r="A712" s="47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ht="14.25" customHeight="1">
      <c r="A713" s="47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ht="14.25" customHeight="1">
      <c r="A714" s="47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ht="14.25" customHeight="1">
      <c r="A715" s="47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ht="14.25" customHeight="1">
      <c r="A716" s="47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ht="14.25" customHeight="1">
      <c r="A717" s="47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ht="14.25" customHeight="1">
      <c r="A718" s="47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ht="14.25" customHeight="1">
      <c r="A719" s="47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ht="14.25" customHeight="1">
      <c r="A720" s="47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ht="14.25" customHeight="1">
      <c r="A721" s="47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ht="14.25" customHeight="1">
      <c r="A722" s="47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ht="14.25" customHeight="1">
      <c r="A723" s="47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ht="14.25" customHeight="1">
      <c r="A724" s="47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ht="14.25" customHeight="1">
      <c r="A725" s="47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ht="14.25" customHeight="1">
      <c r="A726" s="47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ht="14.25" customHeight="1">
      <c r="A727" s="47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ht="14.25" customHeight="1">
      <c r="A728" s="47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ht="14.25" customHeight="1">
      <c r="A729" s="47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ht="14.25" customHeight="1">
      <c r="A730" s="47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ht="14.25" customHeight="1">
      <c r="A731" s="47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ht="14.25" customHeight="1">
      <c r="A732" s="47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ht="14.25" customHeight="1">
      <c r="A733" s="47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ht="14.25" customHeight="1">
      <c r="A734" s="47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ht="14.25" customHeight="1">
      <c r="A735" s="47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ht="14.25" customHeight="1">
      <c r="A736" s="47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ht="14.25" customHeight="1">
      <c r="A737" s="47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ht="14.25" customHeight="1">
      <c r="A738" s="47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ht="14.25" customHeight="1">
      <c r="A739" s="47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ht="14.25" customHeight="1">
      <c r="A740" s="47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ht="14.25" customHeight="1">
      <c r="A741" s="47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ht="14.25" customHeight="1">
      <c r="A742" s="47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ht="14.25" customHeight="1">
      <c r="A743" s="47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ht="14.25" customHeight="1">
      <c r="A744" s="47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ht="14.25" customHeight="1">
      <c r="A745" s="47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ht="14.25" customHeight="1">
      <c r="A746" s="47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ht="14.25" customHeight="1">
      <c r="A747" s="47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ht="14.25" customHeight="1">
      <c r="A748" s="47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ht="14.25" customHeight="1">
      <c r="A749" s="47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ht="14.25" customHeight="1">
      <c r="A750" s="47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ht="14.25" customHeight="1">
      <c r="A751" s="47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ht="14.25" customHeight="1">
      <c r="A752" s="47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ht="14.25" customHeight="1">
      <c r="A753" s="47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ht="14.25" customHeight="1">
      <c r="A754" s="47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ht="14.25" customHeight="1">
      <c r="A755" s="47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ht="14.25" customHeight="1">
      <c r="A756" s="47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ht="14.25" customHeight="1">
      <c r="A757" s="47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ht="14.25" customHeight="1">
      <c r="A758" s="47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ht="14.25" customHeight="1">
      <c r="A759" s="47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ht="14.25" customHeight="1">
      <c r="A760" s="47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ht="14.25" customHeight="1">
      <c r="A761" s="47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ht="14.25" customHeight="1">
      <c r="A762" s="47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ht="14.25" customHeight="1">
      <c r="A763" s="47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ht="14.25" customHeight="1">
      <c r="A764" s="47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ht="14.25" customHeight="1">
      <c r="A765" s="47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ht="14.25" customHeight="1">
      <c r="A766" s="47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ht="14.25" customHeight="1">
      <c r="A767" s="47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ht="14.25" customHeight="1">
      <c r="A768" s="47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ht="14.25" customHeight="1">
      <c r="A769" s="47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ht="14.25" customHeight="1">
      <c r="A770" s="47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ht="14.25" customHeight="1">
      <c r="A771" s="47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ht="14.25" customHeight="1">
      <c r="A772" s="47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ht="14.25" customHeight="1">
      <c r="A773" s="47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ht="14.25" customHeight="1">
      <c r="A774" s="47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ht="14.25" customHeight="1">
      <c r="A775" s="47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ht="14.25" customHeight="1">
      <c r="A776" s="47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ht="14.25" customHeight="1">
      <c r="A777" s="47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ht="14.25" customHeight="1">
      <c r="A778" s="47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ht="14.25" customHeight="1">
      <c r="A779" s="47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ht="14.25" customHeight="1">
      <c r="A780" s="47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ht="14.25" customHeight="1">
      <c r="A781" s="47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ht="14.25" customHeight="1">
      <c r="A782" s="47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ht="14.25" customHeight="1">
      <c r="A783" s="47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ht="14.25" customHeight="1">
      <c r="A784" s="47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ht="14.25" customHeight="1">
      <c r="A785" s="47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ht="14.25" customHeight="1">
      <c r="A786" s="47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ht="14.25" customHeight="1">
      <c r="A787" s="47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ht="14.25" customHeight="1">
      <c r="A788" s="47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ht="14.25" customHeight="1">
      <c r="A789" s="47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ht="14.25" customHeight="1">
      <c r="A790" s="47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ht="14.25" customHeight="1">
      <c r="A791" s="47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ht="14.25" customHeight="1">
      <c r="A792" s="47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ht="14.25" customHeight="1">
      <c r="A793" s="47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ht="14.25" customHeight="1">
      <c r="A794" s="47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ht="14.25" customHeight="1">
      <c r="A795" s="47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ht="14.25" customHeight="1">
      <c r="A796" s="47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ht="14.25" customHeight="1">
      <c r="A797" s="47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ht="14.25" customHeight="1">
      <c r="A798" s="47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ht="14.25" customHeight="1">
      <c r="A799" s="47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ht="14.25" customHeight="1">
      <c r="A800" s="47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ht="14.25" customHeight="1">
      <c r="A801" s="47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ht="14.25" customHeight="1">
      <c r="A802" s="47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ht="14.25" customHeight="1">
      <c r="A803" s="47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ht="14.25" customHeight="1">
      <c r="A804" s="47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ht="14.25" customHeight="1">
      <c r="A805" s="47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ht="14.25" customHeight="1">
      <c r="A806" s="47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ht="14.25" customHeight="1">
      <c r="A807" s="47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ht="14.25" customHeight="1">
      <c r="A808" s="47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ht="14.25" customHeight="1">
      <c r="A809" s="47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ht="14.25" customHeight="1">
      <c r="A810" s="47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ht="14.25" customHeight="1">
      <c r="A811" s="47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ht="14.25" customHeight="1">
      <c r="A812" s="47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ht="14.25" customHeight="1">
      <c r="A813" s="47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ht="14.25" customHeight="1">
      <c r="A814" s="47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ht="14.25" customHeight="1">
      <c r="A815" s="47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ht="14.25" customHeight="1">
      <c r="A816" s="47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ht="14.25" customHeight="1">
      <c r="A817" s="47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ht="14.25" customHeight="1">
      <c r="A818" s="47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ht="14.25" customHeight="1">
      <c r="A819" s="47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ht="14.25" customHeight="1">
      <c r="A820" s="47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ht="14.25" customHeight="1">
      <c r="A821" s="47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ht="14.25" customHeight="1">
      <c r="A822" s="47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ht="14.25" customHeight="1">
      <c r="A823" s="47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ht="14.25" customHeight="1">
      <c r="A824" s="47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ht="14.25" customHeight="1">
      <c r="A825" s="47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ht="14.25" customHeight="1">
      <c r="A826" s="47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ht="14.25" customHeight="1">
      <c r="A827" s="47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ht="14.25" customHeight="1">
      <c r="A828" s="47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ht="14.25" customHeight="1">
      <c r="A829" s="47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ht="14.25" customHeight="1">
      <c r="A830" s="47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ht="14.25" customHeight="1">
      <c r="A831" s="47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ht="14.25" customHeight="1">
      <c r="A832" s="47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ht="14.25" customHeight="1">
      <c r="A833" s="47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ht="14.25" customHeight="1">
      <c r="A834" s="47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ht="14.25" customHeight="1">
      <c r="A835" s="47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ht="14.25" customHeight="1">
      <c r="A836" s="47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ht="14.25" customHeight="1">
      <c r="A837" s="47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ht="14.25" customHeight="1">
      <c r="A838" s="47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ht="14.25" customHeight="1">
      <c r="A839" s="47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ht="14.25" customHeight="1">
      <c r="A840" s="47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ht="14.25" customHeight="1">
      <c r="A841" s="47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ht="14.25" customHeight="1">
      <c r="A842" s="47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ht="14.25" customHeight="1">
      <c r="A843" s="47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ht="14.25" customHeight="1">
      <c r="A844" s="47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ht="14.25" customHeight="1">
      <c r="A845" s="47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ht="14.25" customHeight="1">
      <c r="A846" s="47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ht="14.25" customHeight="1">
      <c r="A847" s="47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ht="14.25" customHeight="1">
      <c r="A848" s="47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ht="14.25" customHeight="1">
      <c r="A849" s="47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ht="14.25" customHeight="1">
      <c r="A850" s="47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ht="14.25" customHeight="1">
      <c r="A851" s="47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ht="14.25" customHeight="1">
      <c r="A852" s="47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ht="14.25" customHeight="1">
      <c r="A853" s="47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ht="14.25" customHeight="1">
      <c r="A854" s="47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ht="14.25" customHeight="1">
      <c r="A855" s="47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ht="14.25" customHeight="1">
      <c r="A856" s="47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ht="14.25" customHeight="1">
      <c r="A857" s="47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ht="14.25" customHeight="1">
      <c r="A858" s="47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ht="14.25" customHeight="1">
      <c r="A859" s="47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ht="14.25" customHeight="1">
      <c r="A860" s="47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ht="14.25" customHeight="1">
      <c r="A861" s="47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ht="14.25" customHeight="1">
      <c r="A862" s="47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ht="14.25" customHeight="1">
      <c r="A863" s="47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ht="14.25" customHeight="1">
      <c r="A864" s="47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ht="14.25" customHeight="1">
      <c r="A865" s="47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ht="14.25" customHeight="1">
      <c r="A866" s="47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ht="14.25" customHeight="1">
      <c r="A867" s="47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ht="14.25" customHeight="1">
      <c r="A868" s="47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ht="14.25" customHeight="1">
      <c r="A869" s="47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ht="14.25" customHeight="1">
      <c r="A870" s="47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ht="14.25" customHeight="1">
      <c r="A871" s="47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ht="14.25" customHeight="1">
      <c r="A872" s="47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ht="14.25" customHeight="1">
      <c r="A873" s="47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ht="14.25" customHeight="1">
      <c r="A874" s="47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ht="14.25" customHeight="1">
      <c r="A875" s="47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ht="14.25" customHeight="1">
      <c r="A876" s="47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ht="14.25" customHeight="1">
      <c r="A877" s="47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ht="14.25" customHeight="1">
      <c r="A878" s="47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ht="14.25" customHeight="1">
      <c r="A879" s="47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ht="14.25" customHeight="1">
      <c r="A880" s="47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ht="14.25" customHeight="1">
      <c r="A881" s="47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ht="14.25" customHeight="1">
      <c r="A882" s="47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ht="14.25" customHeight="1">
      <c r="A883" s="47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ht="14.25" customHeight="1">
      <c r="A884" s="47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ht="14.25" customHeight="1">
      <c r="A885" s="47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ht="14.25" customHeight="1">
      <c r="A886" s="47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ht="14.25" customHeight="1">
      <c r="A887" s="47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ht="14.25" customHeight="1">
      <c r="A888" s="47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ht="14.25" customHeight="1">
      <c r="A889" s="47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ht="14.25" customHeight="1">
      <c r="A890" s="47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ht="14.25" customHeight="1">
      <c r="A891" s="47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ht="14.25" customHeight="1">
      <c r="A892" s="47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ht="14.25" customHeight="1">
      <c r="A893" s="47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ht="14.25" customHeight="1">
      <c r="A894" s="47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ht="14.25" customHeight="1">
      <c r="A895" s="47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ht="14.25" customHeight="1">
      <c r="A896" s="47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ht="14.25" customHeight="1">
      <c r="A897" s="47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ht="14.25" customHeight="1">
      <c r="A898" s="47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ht="14.25" customHeight="1">
      <c r="A899" s="47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ht="14.25" customHeight="1">
      <c r="A900" s="47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ht="14.25" customHeight="1">
      <c r="A901" s="47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ht="14.25" customHeight="1">
      <c r="A902" s="47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ht="14.25" customHeight="1">
      <c r="A903" s="47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ht="14.25" customHeight="1">
      <c r="A904" s="47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ht="14.25" customHeight="1">
      <c r="A905" s="47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ht="14.25" customHeight="1">
      <c r="A906" s="47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ht="14.25" customHeight="1">
      <c r="A907" s="47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ht="14.25" customHeight="1">
      <c r="A908" s="47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ht="14.25" customHeight="1">
      <c r="A909" s="47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ht="14.25" customHeight="1">
      <c r="A910" s="47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ht="14.25" customHeight="1">
      <c r="A911" s="47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ht="14.25" customHeight="1">
      <c r="A912" s="47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ht="14.25" customHeight="1">
      <c r="A913" s="47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ht="14.25" customHeight="1">
      <c r="A914" s="47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ht="14.25" customHeight="1">
      <c r="A915" s="47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ht="14.25" customHeight="1">
      <c r="A916" s="47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ht="14.25" customHeight="1">
      <c r="A917" s="47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ht="14.25" customHeight="1">
      <c r="A918" s="47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ht="14.25" customHeight="1">
      <c r="A919" s="47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ht="14.25" customHeight="1">
      <c r="A920" s="47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ht="14.25" customHeight="1">
      <c r="A921" s="47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ht="14.25" customHeight="1">
      <c r="A922" s="47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ht="14.25" customHeight="1">
      <c r="A923" s="47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ht="14.25" customHeight="1">
      <c r="A924" s="47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ht="14.25" customHeight="1">
      <c r="A925" s="47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ht="14.25" customHeight="1">
      <c r="A926" s="47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ht="14.25" customHeight="1">
      <c r="A927" s="47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ht="14.25" customHeight="1">
      <c r="A928" s="47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ht="14.25" customHeight="1">
      <c r="A929" s="47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ht="14.25" customHeight="1">
      <c r="A930" s="47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ht="14.25" customHeight="1">
      <c r="A931" s="47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ht="14.25" customHeight="1">
      <c r="A932" s="47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ht="14.25" customHeight="1">
      <c r="A933" s="47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ht="14.25" customHeight="1">
      <c r="A934" s="47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ht="14.25" customHeight="1">
      <c r="A935" s="47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ht="14.25" customHeight="1">
      <c r="A936" s="47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ht="14.25" customHeight="1">
      <c r="A937" s="47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ht="14.25" customHeight="1">
      <c r="A938" s="47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ht="14.25" customHeight="1">
      <c r="A939" s="47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ht="14.25" customHeight="1">
      <c r="A940" s="47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ht="14.25" customHeight="1">
      <c r="A941" s="47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ht="14.25" customHeight="1">
      <c r="A942" s="47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ht="14.25" customHeight="1">
      <c r="A943" s="47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ht="14.25" customHeight="1">
      <c r="A944" s="47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ht="14.25" customHeight="1">
      <c r="A945" s="47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ht="14.25" customHeight="1">
      <c r="A946" s="47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ht="14.25" customHeight="1">
      <c r="A947" s="47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ht="14.25" customHeight="1">
      <c r="A948" s="47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ht="14.25" customHeight="1">
      <c r="A949" s="47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ht="14.25" customHeight="1">
      <c r="A950" s="47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ht="14.25" customHeight="1">
      <c r="A951" s="47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ht="14.25" customHeight="1">
      <c r="A952" s="47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ht="14.25" customHeight="1">
      <c r="A953" s="47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ht="14.25" customHeight="1">
      <c r="A954" s="47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ht="14.25" customHeight="1">
      <c r="A955" s="47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ht="14.25" customHeight="1">
      <c r="A956" s="47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ht="14.25" customHeight="1">
      <c r="A957" s="47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ht="14.25" customHeight="1">
      <c r="A958" s="47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ht="14.25" customHeight="1">
      <c r="A959" s="47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ht="14.25" customHeight="1">
      <c r="A960" s="47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ht="14.25" customHeight="1">
      <c r="A961" s="47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ht="14.25" customHeight="1">
      <c r="A962" s="47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ht="14.25" customHeight="1">
      <c r="A963" s="47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ht="14.25" customHeight="1">
      <c r="A964" s="47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ht="14.25" customHeight="1">
      <c r="A965" s="47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ht="14.25" customHeight="1">
      <c r="A966" s="47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ht="14.25" customHeight="1">
      <c r="A967" s="47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ht="14.25" customHeight="1">
      <c r="A968" s="47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ht="14.25" customHeight="1">
      <c r="A969" s="47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ht="14.25" customHeight="1">
      <c r="A970" s="47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ht="14.25" customHeight="1">
      <c r="A971" s="47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ht="14.25" customHeight="1">
      <c r="A972" s="47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ht="14.25" customHeight="1">
      <c r="A973" s="47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ht="14.25" customHeight="1">
      <c r="A974" s="47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ht="14.25" customHeight="1">
      <c r="A975" s="47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ht="14.25" customHeight="1">
      <c r="A976" s="47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ht="14.25" customHeight="1">
      <c r="A977" s="47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ht="14.25" customHeight="1">
      <c r="A978" s="47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ht="14.25" customHeight="1">
      <c r="A979" s="47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ht="14.25" customHeight="1">
      <c r="A980" s="47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ht="14.25" customHeight="1">
      <c r="A981" s="47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ht="14.25" customHeight="1">
      <c r="A982" s="47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ht="14.25" customHeight="1">
      <c r="A983" s="47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ht="14.25" customHeight="1">
      <c r="A984" s="47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ht="14.25" customHeight="1">
      <c r="A985" s="47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ht="14.25" customHeight="1">
      <c r="A986" s="47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ht="14.25" customHeight="1">
      <c r="A987" s="47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ht="14.25" customHeight="1">
      <c r="A988" s="47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ht="14.25" customHeight="1">
      <c r="A989" s="47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ht="14.25" customHeight="1">
      <c r="A990" s="47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ht="14.25" customHeight="1">
      <c r="A991" s="47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ht="14.25" customHeight="1">
      <c r="A992" s="47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ht="14.25" customHeight="1">
      <c r="A993" s="47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ht="14.25" customHeight="1">
      <c r="A994" s="47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ht="14.25" customHeight="1">
      <c r="A995" s="47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ht="14.25" customHeight="1">
      <c r="A996" s="47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ht="14.25" customHeight="1">
      <c r="A997" s="47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ht="14.25" customHeight="1">
      <c r="A998" s="47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ht="14.25" customHeight="1">
      <c r="A999" s="47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ht="14.25" customHeight="1">
      <c r="A1000" s="47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printOptions/>
  <pageMargins bottom="0.75" footer="0.0" header="0.0" left="0.7" right="0.7" top="0.75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5"/>
    <pageSetUpPr/>
  </sheetPr>
  <sheetViews>
    <sheetView showGridLines="0" workbookViewId="0"/>
  </sheetViews>
  <sheetFormatPr customHeight="1" defaultColWidth="14.43" defaultRowHeight="15.0"/>
  <cols>
    <col customWidth="1" min="1" max="1" width="21.57"/>
    <col customWidth="1" min="2" max="2" width="17.57"/>
    <col customWidth="1" min="3" max="3" width="17.43"/>
    <col customWidth="1" min="4" max="42" width="8.86"/>
  </cols>
  <sheetData>
    <row r="1" ht="14.25" customHeight="1">
      <c r="A1" s="48" t="s">
        <v>121</v>
      </c>
      <c r="B1" s="48" t="s">
        <v>122</v>
      </c>
      <c r="C1" s="48" t="s">
        <v>123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ht="14.25" customHeight="1">
      <c r="A2" s="48" t="s">
        <v>109</v>
      </c>
      <c r="B2" s="41">
        <v>0.892</v>
      </c>
      <c r="C2" s="41">
        <v>0.071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</row>
    <row r="3" ht="14.25" customHeight="1">
      <c r="A3" s="48" t="s">
        <v>110</v>
      </c>
      <c r="B3" s="41">
        <v>0.83</v>
      </c>
      <c r="C3" s="41">
        <v>0.069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</row>
    <row r="4" ht="14.25" customHeight="1">
      <c r="A4" s="48" t="s">
        <v>111</v>
      </c>
      <c r="B4" s="41">
        <v>0.951</v>
      </c>
      <c r="C4" s="41">
        <v>0.123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</row>
    <row r="5" ht="14.25" customHeight="1">
      <c r="A5" s="48" t="s">
        <v>112</v>
      </c>
      <c r="B5" s="41">
        <v>0.919</v>
      </c>
      <c r="C5" s="41">
        <v>0.133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</row>
    <row r="6" ht="14.25" customHeight="1">
      <c r="A6" s="48" t="s">
        <v>113</v>
      </c>
      <c r="B6" s="41">
        <v>0.97</v>
      </c>
      <c r="C6" s="41">
        <v>0.126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</row>
    <row r="7" ht="14.25" customHeight="1">
      <c r="A7" s="48" t="s">
        <v>114</v>
      </c>
      <c r="B7" s="41">
        <v>0.949</v>
      </c>
      <c r="C7" s="41">
        <v>0.193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</row>
    <row r="8" ht="14.25" customHeight="1">
      <c r="A8" s="48" t="s">
        <v>146</v>
      </c>
      <c r="B8" s="41">
        <v>0.937</v>
      </c>
      <c r="C8" s="41">
        <v>0.172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</row>
    <row r="9" ht="14.25" customHeight="1">
      <c r="A9" s="48" t="s">
        <v>147</v>
      </c>
      <c r="B9" s="41">
        <v>0.932</v>
      </c>
      <c r="C9" s="41">
        <v>0.159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</row>
    <row r="10" ht="14.25" customHeight="1">
      <c r="A10" s="48" t="s">
        <v>148</v>
      </c>
      <c r="B10" s="41">
        <v>0.932</v>
      </c>
      <c r="C10" s="41">
        <v>0.196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</row>
    <row r="11" ht="14.25" customHeight="1">
      <c r="A11" s="48" t="s">
        <v>149</v>
      </c>
      <c r="B11" s="41">
        <v>0.937</v>
      </c>
      <c r="C11" s="41">
        <v>0.191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 t="s">
        <v>150</v>
      </c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</row>
    <row r="12" ht="14.25" customHeight="1">
      <c r="A12" s="48" t="s">
        <v>151</v>
      </c>
      <c r="B12" s="41">
        <v>0.957</v>
      </c>
      <c r="C12" s="41">
        <v>0.192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 t="s">
        <v>152</v>
      </c>
      <c r="AE12" s="48"/>
      <c r="AF12" s="48" t="s">
        <v>153</v>
      </c>
      <c r="AG12" s="48"/>
      <c r="AH12" s="48"/>
      <c r="AI12" s="48"/>
      <c r="AJ12" s="48"/>
      <c r="AK12" s="48"/>
      <c r="AL12" s="48"/>
      <c r="AM12" s="48"/>
      <c r="AN12" s="48"/>
      <c r="AO12" s="48"/>
      <c r="AP12" s="48"/>
    </row>
    <row r="13" ht="14.25" customHeight="1">
      <c r="A13" s="48" t="s">
        <v>154</v>
      </c>
      <c r="B13" s="41">
        <v>0.93</v>
      </c>
      <c r="C13" s="41">
        <v>0.148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 t="s">
        <v>155</v>
      </c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</row>
    <row r="14" ht="14.25" customHeight="1">
      <c r="A14" s="48"/>
      <c r="B14" s="49"/>
      <c r="C14" s="49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</row>
    <row r="15" ht="14.25" customHeight="1">
      <c r="A15" s="48"/>
      <c r="B15" s="49"/>
      <c r="C15" s="4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 t="s">
        <v>156</v>
      </c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</row>
    <row r="16" ht="14.25" customHeight="1">
      <c r="A16" s="48"/>
      <c r="B16" s="49"/>
      <c r="C16" s="4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</row>
    <row r="17" ht="14.25" customHeight="1">
      <c r="A17" s="48"/>
      <c r="B17" s="49"/>
      <c r="C17" s="49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</row>
    <row r="18" ht="14.25" customHeight="1">
      <c r="A18" s="48"/>
      <c r="B18" s="49"/>
      <c r="C18" s="49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</row>
    <row r="19" ht="14.25" customHeight="1">
      <c r="A19" s="48"/>
      <c r="B19" s="49"/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ht="14.25" customHeight="1">
      <c r="A20" s="48"/>
      <c r="B20" s="49"/>
      <c r="C20" s="4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ht="14.25" customHeight="1">
      <c r="A21" s="48"/>
      <c r="B21" s="49"/>
      <c r="C21" s="4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ht="14.25" customHeight="1">
      <c r="A22" s="48"/>
      <c r="B22" s="49"/>
      <c r="C22" s="4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ht="14.2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ht="14.2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ht="14.2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ht="14.2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ht="14.2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ht="14.2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ht="14.2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ht="14.2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ht="14.2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ht="14.2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ht="14.2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ht="14.2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ht="14.2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ht="14.2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ht="14.2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ht="14.2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ht="14.2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ht="14.2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ht="14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55"/>
      <c r="AC41" s="56"/>
      <c r="AD41" s="56"/>
      <c r="AE41" s="56"/>
      <c r="AF41" s="57"/>
      <c r="AG41" s="48"/>
      <c r="AH41" s="48"/>
      <c r="AI41" s="58"/>
      <c r="AJ41" s="59"/>
      <c r="AK41" s="59"/>
      <c r="AL41" s="59"/>
      <c r="AM41" s="60"/>
      <c r="AN41" s="48"/>
      <c r="AO41" s="48"/>
      <c r="AP41" s="48"/>
    </row>
    <row r="42" ht="14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61"/>
      <c r="AC42" s="62" t="s">
        <v>56</v>
      </c>
      <c r="AD42" s="63" t="s">
        <v>157</v>
      </c>
      <c r="AE42" s="64"/>
      <c r="AF42" s="65"/>
      <c r="AG42" s="48"/>
      <c r="AH42" s="48"/>
      <c r="AI42" s="66"/>
      <c r="AJ42" s="67" t="s">
        <v>56</v>
      </c>
      <c r="AK42" s="68" t="s">
        <v>158</v>
      </c>
      <c r="AL42" s="64"/>
      <c r="AM42" s="65"/>
      <c r="AN42" s="48"/>
      <c r="AO42" s="48"/>
      <c r="AP42" s="48"/>
    </row>
    <row r="43" ht="14.2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69"/>
      <c r="AC43" s="70"/>
      <c r="AD43" s="70"/>
      <c r="AE43" s="70"/>
      <c r="AF43" s="71"/>
      <c r="AG43" s="48"/>
      <c r="AH43" s="48"/>
      <c r="AI43" s="72"/>
      <c r="AJ43" s="73"/>
      <c r="AK43" s="73"/>
      <c r="AL43" s="73"/>
      <c r="AM43" s="74"/>
      <c r="AN43" s="48"/>
      <c r="AO43" s="48"/>
      <c r="AP43" s="48"/>
    </row>
    <row r="44" ht="14.2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75">
        <v>0.9</v>
      </c>
      <c r="AC44" s="21"/>
      <c r="AD44" s="21"/>
      <c r="AE44" s="21"/>
      <c r="AF44" s="22"/>
      <c r="AG44" s="48"/>
      <c r="AH44" s="48"/>
      <c r="AI44" s="76">
        <v>0.95</v>
      </c>
      <c r="AJ44" s="21"/>
      <c r="AK44" s="21"/>
      <c r="AL44" s="21"/>
      <c r="AM44" s="22"/>
      <c r="AN44" s="48"/>
      <c r="AO44" s="48"/>
      <c r="AP44" s="48"/>
    </row>
    <row r="45" ht="14.2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24"/>
      <c r="AF45" s="15"/>
      <c r="AG45" s="48"/>
      <c r="AH45" s="48"/>
      <c r="AI45" s="24"/>
      <c r="AM45" s="15"/>
      <c r="AN45" s="48"/>
      <c r="AO45" s="48"/>
      <c r="AP45" s="48"/>
    </row>
    <row r="46" ht="14.2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24"/>
      <c r="AF46" s="15"/>
      <c r="AG46" s="48"/>
      <c r="AH46" s="48"/>
      <c r="AI46" s="24"/>
      <c r="AM46" s="15"/>
      <c r="AN46" s="48"/>
      <c r="AO46" s="53"/>
      <c r="AP46" s="48"/>
    </row>
    <row r="47" ht="14.2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24"/>
      <c r="AF47" s="15"/>
      <c r="AG47" s="48"/>
      <c r="AH47" s="48"/>
      <c r="AI47" s="24"/>
      <c r="AM47" s="15"/>
      <c r="AN47" s="48"/>
      <c r="AO47" s="48"/>
      <c r="AP47" s="48"/>
    </row>
    <row r="48" ht="14.2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25"/>
      <c r="AC48" s="26"/>
      <c r="AD48" s="26"/>
      <c r="AE48" s="26"/>
      <c r="AF48" s="27"/>
      <c r="AG48" s="48"/>
      <c r="AH48" s="48"/>
      <c r="AI48" s="25"/>
      <c r="AJ48" s="26"/>
      <c r="AK48" s="26"/>
      <c r="AL48" s="26"/>
      <c r="AM48" s="27"/>
      <c r="AN48" s="48"/>
      <c r="AO48" s="48"/>
      <c r="AP48" s="48" t="s">
        <v>159</v>
      </c>
    </row>
    <row r="49" ht="14.2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ht="14.2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ht="14.2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ht="14.2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ht="14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55"/>
      <c r="AC53" s="56"/>
      <c r="AD53" s="56"/>
      <c r="AE53" s="56"/>
      <c r="AF53" s="57"/>
      <c r="AG53" s="48"/>
      <c r="AH53" s="48"/>
      <c r="AI53" s="58"/>
      <c r="AJ53" s="59"/>
      <c r="AK53" s="59"/>
      <c r="AL53" s="59"/>
      <c r="AM53" s="60"/>
      <c r="AN53" s="48"/>
      <c r="AO53" s="48"/>
      <c r="AP53" s="48"/>
    </row>
    <row r="54" ht="14.2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62" t="s">
        <v>160</v>
      </c>
      <c r="AC54" s="63" t="s">
        <v>161</v>
      </c>
      <c r="AD54" s="64"/>
      <c r="AE54" s="64"/>
      <c r="AF54" s="65"/>
      <c r="AG54" s="48"/>
      <c r="AH54" s="48"/>
      <c r="AI54" s="77" t="s">
        <v>160</v>
      </c>
      <c r="AJ54" s="68" t="s">
        <v>162</v>
      </c>
      <c r="AK54" s="64"/>
      <c r="AL54" s="64"/>
      <c r="AM54" s="65"/>
      <c r="AN54" s="48"/>
      <c r="AO54" s="48"/>
      <c r="AP54" s="48"/>
    </row>
    <row r="55" ht="14.2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69"/>
      <c r="AC55" s="70"/>
      <c r="AD55" s="70"/>
      <c r="AE55" s="70"/>
      <c r="AF55" s="71"/>
      <c r="AG55" s="48"/>
      <c r="AH55" s="48"/>
      <c r="AI55" s="72"/>
      <c r="AJ55" s="73"/>
      <c r="AK55" s="73"/>
      <c r="AL55" s="73"/>
      <c r="AM55" s="74"/>
      <c r="AN55" s="48"/>
      <c r="AO55" s="48"/>
      <c r="AP55" s="48"/>
    </row>
    <row r="56" ht="14.2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78">
        <v>0.087</v>
      </c>
      <c r="AC56" s="21"/>
      <c r="AD56" s="21"/>
      <c r="AE56" s="21"/>
      <c r="AF56" s="22"/>
      <c r="AG56" s="48"/>
      <c r="AH56" s="48"/>
      <c r="AI56" s="79">
        <v>0.154</v>
      </c>
      <c r="AJ56" s="21"/>
      <c r="AK56" s="21"/>
      <c r="AL56" s="21"/>
      <c r="AM56" s="22"/>
      <c r="AN56" s="48"/>
      <c r="AO56" s="48"/>
      <c r="AP56" s="48"/>
    </row>
    <row r="57" ht="14.2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24"/>
      <c r="AF57" s="15"/>
      <c r="AG57" s="48"/>
      <c r="AH57" s="48"/>
      <c r="AI57" s="24"/>
      <c r="AM57" s="15"/>
      <c r="AN57" s="48"/>
      <c r="AO57" s="48"/>
      <c r="AP57" s="48"/>
    </row>
    <row r="58" ht="14.2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24"/>
      <c r="AF58" s="15"/>
      <c r="AG58" s="48"/>
      <c r="AH58" s="48"/>
      <c r="AI58" s="24"/>
      <c r="AM58" s="15"/>
      <c r="AN58" s="48"/>
      <c r="AO58" s="48"/>
      <c r="AP58" s="48"/>
    </row>
    <row r="59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24"/>
      <c r="AF59" s="15"/>
      <c r="AG59" s="48"/>
      <c r="AH59" s="48"/>
      <c r="AI59" s="24"/>
      <c r="AM59" s="15"/>
      <c r="AN59" s="48"/>
      <c r="AO59" s="48"/>
      <c r="AP59" s="48"/>
    </row>
    <row r="60" ht="14.2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25"/>
      <c r="AC60" s="26"/>
      <c r="AD60" s="26"/>
      <c r="AE60" s="26"/>
      <c r="AF60" s="27"/>
      <c r="AG60" s="48"/>
      <c r="AH60" s="48"/>
      <c r="AI60" s="25"/>
      <c r="AJ60" s="26"/>
      <c r="AK60" s="26"/>
      <c r="AL60" s="26"/>
      <c r="AM60" s="27"/>
      <c r="AN60" s="48"/>
      <c r="AO60" s="48"/>
      <c r="AP60" s="48"/>
    </row>
    <row r="61" ht="14.2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</row>
    <row r="62" ht="14.2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</row>
    <row r="63" ht="14.2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</row>
    <row r="64" ht="14.2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</row>
    <row r="65" ht="14.2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</row>
    <row r="66" ht="14.2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</row>
    <row r="67" ht="14.2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</row>
    <row r="68" ht="14.2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</row>
    <row r="69" ht="14.2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</row>
    <row r="70" ht="14.2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</row>
    <row r="71" ht="14.2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</row>
    <row r="72" ht="14.2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</row>
    <row r="73" ht="14.2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</row>
    <row r="74" ht="14.2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</row>
    <row r="75" ht="14.2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</row>
    <row r="76" ht="14.2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</row>
    <row r="77" ht="14.2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</row>
    <row r="78" ht="14.2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</row>
    <row r="79" ht="14.2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</row>
    <row r="80" ht="14.2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</row>
    <row r="81" ht="14.2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</row>
    <row r="82" ht="14.2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</row>
    <row r="83" ht="14.2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</row>
    <row r="84" ht="14.2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</row>
    <row r="85" ht="14.2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</row>
    <row r="86" ht="14.2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</row>
    <row r="87" ht="14.2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</row>
    <row r="88" ht="14.2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</row>
    <row r="89" ht="14.2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</row>
    <row r="90" ht="14.2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</row>
    <row r="91" ht="14.2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</row>
    <row r="92" ht="14.2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</row>
    <row r="93" ht="14.2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</row>
    <row r="94" ht="14.2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</row>
    <row r="95" ht="14.2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</row>
    <row r="96" ht="14.2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</row>
    <row r="97" ht="14.2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</row>
    <row r="98" ht="14.2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</row>
    <row r="99" ht="14.2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</row>
    <row r="100" ht="14.2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</row>
    <row r="101" ht="14.2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</row>
    <row r="102" ht="14.2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</row>
    <row r="103" ht="14.2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</row>
    <row r="104" ht="14.2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</row>
    <row r="105" ht="14.2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</row>
    <row r="106" ht="14.2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</row>
    <row r="107" ht="14.2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</row>
    <row r="108" ht="14.2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</row>
    <row r="109" ht="14.2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</row>
    <row r="110" ht="14.25" customHeight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</row>
    <row r="111" ht="14.2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</row>
    <row r="112" ht="14.2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</row>
    <row r="113" ht="14.2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</row>
    <row r="114" ht="14.2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</row>
    <row r="115" ht="14.2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</row>
    <row r="116" ht="14.2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</row>
    <row r="117" ht="14.2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</row>
    <row r="118" ht="14.2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</row>
    <row r="119" ht="14.2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</row>
    <row r="120" ht="14.2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</row>
    <row r="121" ht="14.2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</row>
    <row r="122" ht="14.25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</row>
    <row r="123" ht="14.2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</row>
    <row r="124" ht="14.2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</row>
    <row r="125" ht="14.2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</row>
    <row r="126" ht="14.2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</row>
    <row r="127" ht="14.2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</row>
    <row r="128" ht="14.2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</row>
    <row r="129" ht="14.2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</row>
    <row r="130" ht="14.2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</row>
    <row r="131" ht="14.2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</row>
    <row r="132" ht="14.2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</row>
    <row r="133" ht="14.2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</row>
    <row r="134" ht="14.2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</row>
    <row r="135" ht="14.2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</row>
    <row r="136" ht="14.2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</row>
    <row r="137" ht="14.2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</row>
    <row r="138" ht="14.25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</row>
    <row r="139" ht="14.2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</row>
    <row r="140" ht="14.2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</row>
    <row r="141" ht="14.2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</row>
    <row r="142" ht="14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</row>
    <row r="143" ht="14.2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</row>
    <row r="14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</row>
    <row r="145" ht="14.2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</row>
    <row r="146" ht="14.2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</row>
    <row r="147" ht="14.2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</row>
    <row r="148" ht="14.2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</row>
    <row r="149" ht="14.2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</row>
    <row r="150" ht="14.2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</row>
    <row r="151" ht="14.2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</row>
    <row r="152" ht="14.2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</row>
    <row r="153" ht="14.2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</row>
    <row r="154" ht="14.2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</row>
    <row r="155" ht="14.2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</row>
    <row r="156" ht="14.2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</row>
    <row r="157" ht="14.2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</row>
    <row r="158" ht="14.2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</row>
    <row r="159" ht="14.2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</row>
    <row r="160" ht="14.2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</row>
    <row r="161" ht="14.2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</row>
    <row r="162" ht="14.2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</row>
    <row r="163" ht="14.2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</row>
    <row r="164" ht="14.2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</row>
    <row r="165" ht="14.2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</row>
    <row r="166" ht="14.2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</row>
    <row r="167" ht="14.2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</row>
    <row r="168" ht="14.2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</row>
    <row r="169" ht="14.2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</row>
    <row r="170" ht="14.2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</row>
    <row r="171" ht="14.2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</row>
    <row r="172" ht="14.2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</row>
    <row r="173" ht="14.2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</row>
    <row r="174" ht="14.2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</row>
    <row r="175" ht="14.2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</row>
    <row r="176" ht="14.2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</row>
    <row r="177" ht="14.2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</row>
    <row r="178" ht="14.2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</row>
    <row r="179" ht="14.2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</row>
    <row r="180" ht="14.2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</row>
    <row r="181" ht="14.2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</row>
    <row r="182" ht="14.2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</row>
    <row r="183" ht="14.2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</row>
    <row r="184" ht="14.25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</row>
    <row r="185" ht="14.25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</row>
    <row r="186" ht="14.2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</row>
    <row r="187" ht="14.2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</row>
    <row r="188" ht="14.2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</row>
    <row r="189" ht="14.2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</row>
    <row r="190" ht="14.25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</row>
    <row r="191" ht="14.2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</row>
    <row r="192" ht="14.2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</row>
    <row r="193" ht="14.25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</row>
    <row r="194" ht="14.25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</row>
    <row r="195" ht="14.2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</row>
    <row r="196" ht="14.2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</row>
    <row r="197" ht="14.2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</row>
    <row r="198" ht="14.2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</row>
    <row r="199" ht="14.2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</row>
    <row r="200" ht="14.2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</row>
    <row r="201" ht="14.25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</row>
    <row r="202" ht="14.25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</row>
    <row r="203" ht="14.25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</row>
    <row r="204" ht="14.25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</row>
    <row r="205" ht="14.25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</row>
    <row r="206" ht="14.2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</row>
    <row r="207" ht="14.2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</row>
    <row r="208" ht="14.25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</row>
    <row r="209" ht="14.25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</row>
    <row r="210" ht="14.2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</row>
    <row r="211" ht="14.25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</row>
    <row r="212" ht="14.25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</row>
    <row r="213" ht="14.2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</row>
    <row r="214" ht="14.2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</row>
    <row r="215" ht="14.25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</row>
    <row r="216" ht="14.25" customHeight="1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</row>
    <row r="217" ht="14.2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</row>
    <row r="218" ht="14.25" customHeight="1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</row>
    <row r="219" ht="14.25" customHeight="1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</row>
    <row r="220" ht="14.25" customHeight="1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</row>
    <row r="221" ht="14.25" customHeight="1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</row>
    <row r="222" ht="14.25" customHeight="1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</row>
    <row r="223" ht="14.25" customHeight="1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</row>
    <row r="224" ht="14.25" customHeight="1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</row>
    <row r="225" ht="14.25" customHeight="1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</row>
    <row r="226" ht="14.25" customHeight="1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</row>
    <row r="227" ht="14.25" customHeight="1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</row>
    <row r="228" ht="14.25" customHeight="1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</row>
    <row r="229" ht="14.25" customHeight="1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</row>
    <row r="230" ht="14.25" customHeight="1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</row>
    <row r="231" ht="14.25" customHeight="1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</row>
    <row r="232" ht="14.25" customHeight="1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</row>
    <row r="233" ht="14.25" customHeight="1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</row>
    <row r="234" ht="14.25" customHeight="1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</row>
    <row r="235" ht="14.25" customHeight="1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</row>
    <row r="236" ht="14.25" customHeight="1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</row>
    <row r="237" ht="14.25" customHeight="1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</row>
    <row r="238" ht="14.25" customHeight="1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</row>
    <row r="239" ht="14.25" customHeight="1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</row>
    <row r="240" ht="14.25" customHeight="1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</row>
    <row r="241" ht="14.25" customHeight="1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</row>
    <row r="242" ht="14.25" customHeight="1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</row>
    <row r="243" ht="14.25" customHeight="1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</row>
    <row r="244" ht="14.25" customHeight="1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</row>
    <row r="245" ht="14.25" customHeight="1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</row>
    <row r="246" ht="14.25" customHeight="1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</row>
    <row r="247" ht="14.25" customHeight="1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</row>
    <row r="248" ht="14.25" customHeight="1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</row>
    <row r="249" ht="14.25" customHeight="1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</row>
    <row r="250" ht="14.25" customHeight="1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</row>
    <row r="251" ht="14.25" customHeight="1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</row>
    <row r="252" ht="14.25" customHeight="1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</row>
    <row r="253" ht="14.25" customHeight="1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</row>
    <row r="254" ht="14.25" customHeight="1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</row>
    <row r="255" ht="14.25" customHeight="1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</row>
    <row r="256" ht="14.25" customHeight="1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</row>
    <row r="257" ht="14.25" customHeight="1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</row>
    <row r="258" ht="14.25" customHeight="1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</row>
    <row r="259" ht="14.25" customHeight="1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</row>
    <row r="260" ht="14.25" customHeight="1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</row>
    <row r="261" ht="14.25" customHeight="1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</row>
    <row r="262" ht="14.25" customHeight="1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</row>
    <row r="263" ht="14.25" customHeight="1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</row>
    <row r="264" ht="14.25" customHeight="1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</row>
    <row r="265" ht="14.25" customHeight="1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</row>
    <row r="266" ht="14.25" customHeight="1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</row>
    <row r="267" ht="14.25" customHeight="1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</row>
    <row r="268" ht="14.25" customHeight="1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</row>
    <row r="269" ht="14.25" customHeight="1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</row>
    <row r="270" ht="14.25" customHeight="1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</row>
    <row r="271" ht="14.25" customHeight="1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</row>
    <row r="272" ht="14.25" customHeight="1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</row>
    <row r="273" ht="14.25" customHeight="1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</row>
    <row r="274" ht="14.25" customHeight="1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</row>
    <row r="275" ht="14.25" customHeight="1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</row>
    <row r="276" ht="14.25" customHeight="1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</row>
    <row r="277" ht="14.25" customHeight="1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</row>
    <row r="278" ht="14.25" customHeight="1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</row>
    <row r="279" ht="14.25" customHeight="1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</row>
    <row r="280" ht="14.25" customHeight="1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</row>
    <row r="281" ht="14.25" customHeight="1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</row>
    <row r="282" ht="14.25" customHeight="1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</row>
    <row r="283" ht="14.25" customHeight="1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</row>
    <row r="284" ht="14.25" customHeight="1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</row>
    <row r="285" ht="14.25" customHeight="1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</row>
    <row r="286" ht="14.25" customHeight="1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</row>
    <row r="287" ht="14.25" customHeight="1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</row>
    <row r="288" ht="14.25" customHeight="1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</row>
    <row r="289" ht="14.25" customHeight="1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</row>
    <row r="290" ht="14.25" customHeight="1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</row>
    <row r="291" ht="14.25" customHeight="1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</row>
    <row r="292" ht="14.25" customHeight="1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</row>
    <row r="293" ht="14.25" customHeight="1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</row>
    <row r="294" ht="14.25" customHeight="1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</row>
    <row r="295" ht="14.25" customHeight="1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</row>
    <row r="296" ht="14.25" customHeight="1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</row>
    <row r="297" ht="14.25" customHeight="1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</row>
    <row r="298" ht="14.25" customHeight="1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</row>
    <row r="299" ht="14.25" customHeight="1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</row>
    <row r="300" ht="14.25" customHeight="1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</row>
    <row r="301" ht="14.25" customHeight="1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</row>
    <row r="302" ht="14.25" customHeight="1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</row>
    <row r="303" ht="14.25" customHeight="1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</row>
    <row r="304" ht="14.25" customHeight="1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</row>
    <row r="305" ht="14.25" customHeight="1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</row>
    <row r="306" ht="14.25" customHeight="1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</row>
    <row r="307" ht="14.25" customHeight="1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</row>
    <row r="308" ht="14.25" customHeight="1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</row>
    <row r="309" ht="14.25" customHeight="1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</row>
    <row r="310" ht="14.25" customHeight="1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</row>
    <row r="311" ht="14.25" customHeight="1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</row>
    <row r="312" ht="14.25" customHeight="1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</row>
    <row r="313" ht="14.25" customHeight="1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</row>
    <row r="314" ht="14.25" customHeight="1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</row>
    <row r="315" ht="14.25" customHeight="1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</row>
    <row r="316" ht="14.25" customHeight="1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</row>
    <row r="317" ht="14.25" customHeight="1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</row>
    <row r="318" ht="14.25" customHeight="1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</row>
    <row r="319" ht="14.25" customHeight="1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</row>
    <row r="320" ht="14.25" customHeight="1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</row>
    <row r="321" ht="14.25" customHeight="1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</row>
    <row r="322" ht="14.25" customHeight="1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</row>
    <row r="323" ht="14.25" customHeight="1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</row>
    <row r="324" ht="14.25" customHeight="1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</row>
    <row r="325" ht="14.25" customHeight="1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</row>
    <row r="326" ht="14.25" customHeight="1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</row>
    <row r="327" ht="14.25" customHeight="1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</row>
    <row r="328" ht="14.25" customHeight="1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</row>
    <row r="329" ht="14.25" customHeight="1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</row>
    <row r="330" ht="14.25" customHeight="1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</row>
    <row r="331" ht="14.25" customHeight="1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</row>
    <row r="332" ht="14.25" customHeight="1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</row>
    <row r="333" ht="14.25" customHeight="1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</row>
    <row r="334" ht="14.25" customHeight="1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</row>
    <row r="335" ht="14.25" customHeight="1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</row>
    <row r="336" ht="14.25" customHeight="1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</row>
    <row r="337" ht="14.25" customHeight="1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</row>
    <row r="338" ht="14.25" customHeight="1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</row>
    <row r="339" ht="14.25" customHeight="1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</row>
    <row r="340" ht="14.25" customHeight="1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</row>
    <row r="341" ht="14.25" customHeight="1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</row>
    <row r="342" ht="14.25" customHeight="1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</row>
    <row r="343" ht="14.25" customHeight="1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</row>
    <row r="344" ht="14.25" customHeight="1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</row>
    <row r="345" ht="14.25" customHeight="1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</row>
    <row r="346" ht="14.25" customHeight="1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</row>
    <row r="347" ht="14.25" customHeight="1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</row>
    <row r="348" ht="14.25" customHeight="1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</row>
    <row r="349" ht="14.25" customHeight="1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</row>
    <row r="350" ht="14.25" customHeight="1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</row>
    <row r="351" ht="14.25" customHeight="1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</row>
    <row r="352" ht="14.25" customHeight="1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</row>
    <row r="353" ht="14.25" customHeight="1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</row>
    <row r="354" ht="14.25" customHeight="1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</row>
    <row r="355" ht="14.25" customHeight="1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</row>
    <row r="356" ht="14.25" customHeight="1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</row>
    <row r="357" ht="14.25" customHeight="1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</row>
    <row r="358" ht="14.25" customHeight="1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</row>
    <row r="359" ht="14.25" customHeight="1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</row>
    <row r="360" ht="14.25" customHeight="1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</row>
    <row r="361" ht="14.25" customHeight="1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</row>
    <row r="362" ht="14.25" customHeight="1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</row>
    <row r="363" ht="14.25" customHeight="1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</row>
    <row r="364" ht="14.25" customHeight="1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</row>
    <row r="365" ht="14.25" customHeight="1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</row>
    <row r="366" ht="14.25" customHeight="1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</row>
    <row r="367" ht="14.25" customHeight="1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</row>
    <row r="368" ht="14.25" customHeight="1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</row>
    <row r="369" ht="14.25" customHeight="1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</row>
    <row r="370" ht="14.25" customHeight="1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</row>
    <row r="371" ht="14.25" customHeight="1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</row>
    <row r="372" ht="14.25" customHeight="1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</row>
    <row r="373" ht="14.25" customHeight="1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</row>
    <row r="374" ht="14.25" customHeight="1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</row>
    <row r="375" ht="14.25" customHeight="1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</row>
    <row r="376" ht="14.25" customHeight="1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</row>
    <row r="377" ht="14.25" customHeight="1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</row>
    <row r="378" ht="14.25" customHeight="1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</row>
    <row r="379" ht="14.25" customHeight="1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</row>
    <row r="380" ht="14.25" customHeight="1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</row>
    <row r="381" ht="14.25" customHeight="1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</row>
    <row r="382" ht="14.25" customHeight="1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</row>
    <row r="383" ht="14.25" customHeight="1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</row>
    <row r="384" ht="14.25" customHeight="1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</row>
    <row r="385" ht="14.25" customHeight="1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</row>
    <row r="386" ht="14.25" customHeight="1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</row>
    <row r="387" ht="14.25" customHeight="1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</row>
    <row r="388" ht="14.25" customHeight="1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</row>
    <row r="389" ht="14.25" customHeight="1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</row>
    <row r="390" ht="14.25" customHeight="1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</row>
    <row r="391" ht="14.25" customHeight="1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</row>
    <row r="392" ht="14.25" customHeight="1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</row>
    <row r="393" ht="14.25" customHeight="1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</row>
    <row r="394" ht="14.25" customHeight="1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</row>
    <row r="395" ht="14.25" customHeight="1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</row>
    <row r="396" ht="14.25" customHeight="1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</row>
    <row r="397" ht="14.25" customHeight="1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</row>
    <row r="398" ht="14.25" customHeight="1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</row>
    <row r="399" ht="14.25" customHeight="1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</row>
    <row r="400" ht="14.25" customHeight="1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</row>
    <row r="401" ht="14.25" customHeight="1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</row>
    <row r="402" ht="14.25" customHeight="1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</row>
    <row r="403" ht="14.25" customHeight="1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</row>
    <row r="404" ht="14.25" customHeight="1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</row>
    <row r="405" ht="14.25" customHeight="1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</row>
    <row r="406" ht="14.25" customHeight="1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</row>
    <row r="407" ht="14.25" customHeight="1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</row>
    <row r="408" ht="14.25" customHeight="1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</row>
    <row r="409" ht="14.25" customHeight="1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</row>
    <row r="410" ht="14.25" customHeight="1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</row>
    <row r="411" ht="14.25" customHeight="1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</row>
    <row r="412" ht="14.25" customHeight="1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</row>
    <row r="413" ht="14.25" customHeight="1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</row>
    <row r="414" ht="14.25" customHeight="1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</row>
    <row r="415" ht="14.25" customHeight="1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</row>
    <row r="416" ht="14.25" customHeight="1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</row>
    <row r="417" ht="14.25" customHeight="1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</row>
    <row r="418" ht="14.25" customHeight="1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</row>
    <row r="419" ht="14.25" customHeight="1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</row>
    <row r="420" ht="14.25" customHeight="1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</row>
    <row r="421" ht="14.25" customHeight="1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</row>
    <row r="422" ht="14.25" customHeight="1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</row>
    <row r="423" ht="14.25" customHeight="1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</row>
    <row r="424" ht="14.25" customHeight="1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</row>
    <row r="425" ht="14.25" customHeight="1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</row>
    <row r="426" ht="14.25" customHeight="1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</row>
    <row r="427" ht="14.25" customHeight="1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</row>
    <row r="428" ht="14.25" customHeight="1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</row>
    <row r="429" ht="14.25" customHeight="1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</row>
    <row r="430" ht="14.25" customHeight="1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</row>
    <row r="431" ht="14.25" customHeight="1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</row>
    <row r="432" ht="14.25" customHeight="1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</row>
    <row r="433" ht="14.25" customHeight="1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</row>
    <row r="434" ht="14.25" customHeight="1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</row>
    <row r="435" ht="14.25" customHeight="1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</row>
    <row r="436" ht="14.25" customHeight="1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</row>
    <row r="437" ht="14.25" customHeight="1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</row>
    <row r="438" ht="14.25" customHeight="1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</row>
    <row r="439" ht="14.25" customHeight="1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</row>
    <row r="440" ht="14.25" customHeight="1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</row>
    <row r="441" ht="14.25" customHeight="1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</row>
    <row r="442" ht="14.25" customHeight="1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</row>
    <row r="443" ht="14.25" customHeight="1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</row>
    <row r="444" ht="14.25" customHeight="1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</row>
    <row r="445" ht="14.25" customHeight="1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</row>
    <row r="446" ht="14.25" customHeight="1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</row>
    <row r="447" ht="14.25" customHeight="1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</row>
    <row r="448" ht="14.25" customHeight="1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</row>
    <row r="449" ht="14.25" customHeight="1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</row>
    <row r="450" ht="14.25" customHeight="1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</row>
    <row r="451" ht="14.25" customHeight="1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</row>
    <row r="452" ht="14.25" customHeight="1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</row>
    <row r="453" ht="14.25" customHeight="1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</row>
    <row r="454" ht="14.25" customHeight="1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</row>
    <row r="455" ht="14.25" customHeight="1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</row>
    <row r="456" ht="14.25" customHeight="1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</row>
    <row r="457" ht="14.25" customHeight="1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</row>
    <row r="458" ht="14.25" customHeight="1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</row>
    <row r="459" ht="14.25" customHeight="1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</row>
    <row r="460" ht="14.25" customHeight="1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</row>
    <row r="461" ht="14.25" customHeight="1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</row>
    <row r="462" ht="14.25" customHeight="1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</row>
    <row r="463" ht="14.25" customHeight="1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</row>
    <row r="464" ht="14.25" customHeight="1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</row>
    <row r="465" ht="14.25" customHeight="1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</row>
    <row r="466" ht="14.25" customHeight="1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</row>
    <row r="467" ht="14.25" customHeight="1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</row>
    <row r="468" ht="14.25" customHeight="1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</row>
    <row r="469" ht="14.25" customHeight="1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</row>
    <row r="470" ht="14.25" customHeight="1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</row>
    <row r="471" ht="14.25" customHeight="1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</row>
    <row r="472" ht="14.25" customHeight="1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</row>
    <row r="473" ht="14.25" customHeight="1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</row>
    <row r="474" ht="14.25" customHeight="1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</row>
    <row r="475" ht="14.25" customHeight="1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</row>
    <row r="476" ht="14.25" customHeight="1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</row>
    <row r="477" ht="14.25" customHeight="1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</row>
    <row r="478" ht="14.25" customHeight="1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</row>
    <row r="479" ht="14.25" customHeight="1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</row>
    <row r="480" ht="14.25" customHeight="1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</row>
    <row r="481" ht="14.25" customHeight="1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</row>
    <row r="482" ht="14.25" customHeight="1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</row>
    <row r="483" ht="14.25" customHeight="1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</row>
    <row r="484" ht="14.25" customHeight="1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</row>
    <row r="485" ht="14.25" customHeight="1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</row>
    <row r="486" ht="14.25" customHeight="1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</row>
    <row r="487" ht="14.25" customHeight="1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</row>
    <row r="488" ht="14.25" customHeight="1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</row>
    <row r="489" ht="14.25" customHeight="1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</row>
    <row r="490" ht="14.25" customHeight="1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</row>
    <row r="491" ht="14.25" customHeight="1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</row>
    <row r="492" ht="14.25" customHeight="1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</row>
    <row r="493" ht="14.25" customHeight="1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</row>
    <row r="494" ht="14.25" customHeight="1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</row>
    <row r="495" ht="14.25" customHeight="1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</row>
    <row r="496" ht="14.25" customHeight="1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</row>
    <row r="497" ht="14.25" customHeight="1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</row>
    <row r="498" ht="14.25" customHeight="1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</row>
    <row r="499" ht="14.25" customHeight="1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</row>
    <row r="500" ht="14.25" customHeight="1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</row>
    <row r="501" ht="14.25" customHeight="1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</row>
    <row r="502" ht="14.25" customHeight="1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</row>
    <row r="503" ht="14.25" customHeight="1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</row>
    <row r="504" ht="14.25" customHeight="1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</row>
    <row r="505" ht="14.25" customHeight="1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</row>
    <row r="506" ht="14.25" customHeight="1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</row>
    <row r="507" ht="14.25" customHeight="1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</row>
    <row r="508" ht="14.25" customHeight="1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</row>
    <row r="509" ht="14.25" customHeight="1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</row>
    <row r="510" ht="14.25" customHeight="1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</row>
    <row r="511" ht="14.25" customHeight="1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</row>
    <row r="512" ht="14.25" customHeight="1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</row>
    <row r="513" ht="14.25" customHeight="1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</row>
    <row r="514" ht="14.25" customHeight="1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</row>
    <row r="515" ht="14.25" customHeight="1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</row>
    <row r="516" ht="14.25" customHeight="1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</row>
    <row r="517" ht="14.25" customHeight="1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</row>
    <row r="518" ht="14.25" customHeight="1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</row>
    <row r="519" ht="14.25" customHeight="1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</row>
    <row r="520" ht="14.25" customHeight="1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</row>
    <row r="521" ht="14.25" customHeight="1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</row>
    <row r="522" ht="14.25" customHeight="1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</row>
    <row r="523" ht="14.25" customHeight="1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</row>
    <row r="524" ht="14.25" customHeight="1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</row>
    <row r="525" ht="14.25" customHeight="1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</row>
    <row r="526" ht="14.25" customHeight="1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</row>
    <row r="527" ht="14.25" customHeight="1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</row>
    <row r="528" ht="14.25" customHeight="1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</row>
    <row r="529" ht="14.25" customHeight="1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</row>
    <row r="530" ht="14.25" customHeight="1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</row>
    <row r="531" ht="14.25" customHeight="1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</row>
    <row r="532" ht="14.25" customHeight="1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</row>
    <row r="533" ht="14.25" customHeight="1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</row>
    <row r="534" ht="14.25" customHeight="1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</row>
    <row r="535" ht="14.25" customHeight="1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</row>
    <row r="536" ht="14.25" customHeight="1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</row>
    <row r="537" ht="14.25" customHeight="1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</row>
    <row r="538" ht="14.25" customHeight="1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</row>
    <row r="539" ht="14.25" customHeight="1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</row>
    <row r="540" ht="14.25" customHeight="1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</row>
    <row r="541" ht="14.25" customHeight="1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</row>
    <row r="542" ht="14.25" customHeight="1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</row>
    <row r="543" ht="14.25" customHeight="1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</row>
    <row r="544" ht="14.25" customHeight="1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</row>
    <row r="545" ht="14.25" customHeight="1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</row>
    <row r="546" ht="14.25" customHeight="1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</row>
    <row r="547" ht="14.25" customHeight="1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</row>
    <row r="548" ht="14.25" customHeight="1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</row>
    <row r="549" ht="14.25" customHeight="1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</row>
    <row r="550" ht="14.25" customHeight="1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</row>
    <row r="551" ht="14.25" customHeight="1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</row>
    <row r="552" ht="14.25" customHeight="1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</row>
    <row r="553" ht="14.25" customHeight="1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</row>
    <row r="554" ht="14.25" customHeight="1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</row>
    <row r="555" ht="14.25" customHeight="1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</row>
    <row r="556" ht="14.25" customHeight="1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</row>
    <row r="557" ht="14.25" customHeight="1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</row>
    <row r="558" ht="14.25" customHeight="1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</row>
    <row r="559" ht="14.25" customHeight="1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</row>
    <row r="560" ht="14.25" customHeight="1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</row>
    <row r="561" ht="14.25" customHeight="1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</row>
    <row r="562" ht="14.25" customHeight="1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</row>
    <row r="563" ht="14.25" customHeight="1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</row>
    <row r="564" ht="14.25" customHeight="1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</row>
    <row r="565" ht="14.25" customHeight="1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</row>
    <row r="566" ht="14.25" customHeight="1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</row>
    <row r="567" ht="14.25" customHeight="1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</row>
    <row r="568" ht="14.25" customHeight="1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</row>
    <row r="569" ht="14.25" customHeight="1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</row>
    <row r="570" ht="14.25" customHeight="1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</row>
    <row r="571" ht="14.25" customHeight="1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</row>
    <row r="572" ht="14.25" customHeight="1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</row>
    <row r="573" ht="14.25" customHeight="1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</row>
    <row r="574" ht="14.25" customHeight="1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</row>
    <row r="575" ht="14.25" customHeight="1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</row>
    <row r="576" ht="14.25" customHeight="1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</row>
    <row r="577" ht="14.25" customHeight="1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</row>
    <row r="578" ht="14.25" customHeight="1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</row>
    <row r="579" ht="14.25" customHeight="1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</row>
    <row r="580" ht="14.25" customHeight="1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</row>
    <row r="581" ht="14.25" customHeight="1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</row>
    <row r="582" ht="14.25" customHeight="1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</row>
    <row r="583" ht="14.25" customHeight="1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</row>
    <row r="584" ht="14.25" customHeight="1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</row>
    <row r="585" ht="14.25" customHeight="1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</row>
    <row r="586" ht="14.25" customHeight="1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</row>
    <row r="587" ht="14.25" customHeight="1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</row>
    <row r="588" ht="14.25" customHeight="1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</row>
    <row r="589" ht="14.25" customHeight="1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</row>
    <row r="590" ht="14.25" customHeight="1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</row>
    <row r="591" ht="14.25" customHeight="1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</row>
    <row r="592" ht="14.25" customHeight="1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</row>
    <row r="593" ht="14.25" customHeight="1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</row>
    <row r="594" ht="14.25" customHeight="1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</row>
    <row r="595" ht="14.25" customHeight="1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</row>
    <row r="596" ht="14.25" customHeight="1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</row>
    <row r="597" ht="14.25" customHeight="1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</row>
    <row r="598" ht="14.25" customHeight="1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</row>
    <row r="599" ht="14.25" customHeight="1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</row>
    <row r="600" ht="14.25" customHeight="1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</row>
    <row r="601" ht="14.25" customHeight="1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</row>
    <row r="602" ht="14.25" customHeight="1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</row>
    <row r="603" ht="14.25" customHeight="1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</row>
    <row r="604" ht="14.25" customHeight="1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</row>
    <row r="605" ht="14.25" customHeight="1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</row>
    <row r="606" ht="14.25" customHeight="1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</row>
    <row r="607" ht="14.25" customHeight="1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</row>
    <row r="608" ht="14.25" customHeight="1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</row>
    <row r="609" ht="14.25" customHeight="1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</row>
    <row r="610" ht="14.25" customHeight="1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</row>
    <row r="611" ht="14.25" customHeight="1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</row>
    <row r="612" ht="14.25" customHeight="1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</row>
    <row r="613" ht="14.25" customHeight="1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</row>
    <row r="614" ht="14.25" customHeight="1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</row>
    <row r="615" ht="14.25" customHeight="1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</row>
    <row r="616" ht="14.25" customHeight="1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</row>
    <row r="617" ht="14.25" customHeight="1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</row>
    <row r="618" ht="14.25" customHeight="1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</row>
    <row r="619" ht="14.25" customHeight="1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</row>
    <row r="620" ht="14.25" customHeight="1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</row>
    <row r="621" ht="14.25" customHeight="1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</row>
    <row r="622" ht="14.25" customHeight="1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</row>
    <row r="623" ht="14.25" customHeight="1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</row>
    <row r="624" ht="14.25" customHeight="1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</row>
    <row r="625" ht="14.25" customHeight="1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</row>
    <row r="626" ht="14.25" customHeight="1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</row>
    <row r="627" ht="14.25" customHeight="1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</row>
    <row r="628" ht="14.25" customHeight="1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</row>
    <row r="629" ht="14.25" customHeight="1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</row>
    <row r="630" ht="14.25" customHeight="1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</row>
    <row r="631" ht="14.25" customHeight="1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</row>
    <row r="632" ht="14.25" customHeight="1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</row>
    <row r="633" ht="14.25" customHeight="1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</row>
    <row r="634" ht="14.25" customHeight="1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</row>
    <row r="635" ht="14.25" customHeight="1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</row>
    <row r="636" ht="14.25" customHeight="1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</row>
    <row r="637" ht="14.25" customHeight="1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</row>
    <row r="638" ht="14.25" customHeight="1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</row>
    <row r="639" ht="14.25" customHeight="1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</row>
    <row r="640" ht="14.25" customHeight="1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</row>
    <row r="641" ht="14.25" customHeight="1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</row>
    <row r="642" ht="14.25" customHeight="1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</row>
    <row r="643" ht="14.25" customHeight="1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</row>
    <row r="644" ht="14.25" customHeight="1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</row>
    <row r="645" ht="14.25" customHeight="1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</row>
    <row r="646" ht="14.25" customHeight="1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</row>
    <row r="647" ht="14.25" customHeight="1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</row>
    <row r="648" ht="14.25" customHeight="1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</row>
    <row r="649" ht="14.25" customHeight="1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</row>
    <row r="650" ht="14.25" customHeight="1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</row>
    <row r="651" ht="14.25" customHeight="1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</row>
    <row r="652" ht="14.25" customHeight="1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</row>
    <row r="653" ht="14.25" customHeight="1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</row>
    <row r="654" ht="14.25" customHeight="1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</row>
    <row r="655" ht="14.25" customHeight="1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</row>
    <row r="656" ht="14.25" customHeight="1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</row>
    <row r="657" ht="14.25" customHeight="1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</row>
    <row r="658" ht="14.25" customHeight="1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</row>
    <row r="659" ht="14.25" customHeight="1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</row>
    <row r="660" ht="14.25" customHeight="1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</row>
    <row r="661" ht="14.25" customHeight="1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</row>
    <row r="662" ht="14.25" customHeight="1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</row>
    <row r="663" ht="14.25" customHeight="1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</row>
    <row r="664" ht="14.25" customHeight="1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</row>
    <row r="665" ht="14.25" customHeight="1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</row>
    <row r="666" ht="14.25" customHeight="1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</row>
    <row r="667" ht="14.25" customHeight="1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</row>
    <row r="668" ht="14.25" customHeight="1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</row>
    <row r="669" ht="14.25" customHeight="1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</row>
    <row r="670" ht="14.25" customHeight="1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</row>
    <row r="671" ht="14.25" customHeight="1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</row>
    <row r="672" ht="14.25" customHeight="1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</row>
    <row r="673" ht="14.25" customHeight="1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</row>
    <row r="674" ht="14.25" customHeight="1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</row>
    <row r="675" ht="14.25" customHeight="1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</row>
    <row r="676" ht="14.25" customHeight="1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</row>
    <row r="677" ht="14.25" customHeight="1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</row>
    <row r="678" ht="14.25" customHeight="1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</row>
    <row r="679" ht="14.25" customHeight="1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</row>
    <row r="680" ht="14.25" customHeight="1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</row>
    <row r="681" ht="14.25" customHeight="1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</row>
    <row r="682" ht="14.25" customHeight="1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</row>
    <row r="683" ht="14.25" customHeight="1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</row>
    <row r="684" ht="14.25" customHeight="1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</row>
    <row r="685" ht="14.25" customHeight="1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</row>
    <row r="686" ht="14.25" customHeight="1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</row>
    <row r="687" ht="14.25" customHeight="1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</row>
    <row r="688" ht="14.25" customHeight="1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</row>
    <row r="689" ht="14.25" customHeight="1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</row>
    <row r="690" ht="14.25" customHeight="1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</row>
    <row r="691" ht="14.25" customHeight="1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</row>
    <row r="692" ht="14.25" customHeight="1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</row>
    <row r="693" ht="14.25" customHeight="1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</row>
    <row r="694" ht="14.25" customHeight="1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</row>
    <row r="695" ht="14.25" customHeight="1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</row>
    <row r="696" ht="14.25" customHeight="1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</row>
    <row r="697" ht="14.25" customHeight="1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</row>
    <row r="698" ht="14.25" customHeight="1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</row>
    <row r="699" ht="14.25" customHeight="1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</row>
    <row r="700" ht="14.25" customHeight="1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</row>
    <row r="701" ht="14.25" customHeight="1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</row>
    <row r="702" ht="14.25" customHeight="1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</row>
    <row r="703" ht="14.25" customHeight="1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</row>
    <row r="704" ht="14.25" customHeight="1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</row>
    <row r="705" ht="14.25" customHeight="1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</row>
    <row r="706" ht="14.25" customHeight="1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</row>
    <row r="707" ht="14.25" customHeight="1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</row>
    <row r="708" ht="14.25" customHeight="1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</row>
    <row r="709" ht="14.25" customHeight="1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</row>
    <row r="710" ht="14.25" customHeight="1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</row>
    <row r="711" ht="14.25" customHeight="1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</row>
    <row r="712" ht="14.25" customHeight="1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</row>
    <row r="713" ht="14.25" customHeight="1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</row>
    <row r="714" ht="14.25" customHeight="1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</row>
    <row r="715" ht="14.25" customHeight="1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</row>
    <row r="716" ht="14.25" customHeight="1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</row>
    <row r="717" ht="14.25" customHeight="1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</row>
    <row r="718" ht="14.25" customHeight="1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</row>
    <row r="719" ht="14.25" customHeight="1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</row>
    <row r="720" ht="14.25" customHeight="1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</row>
    <row r="721" ht="14.25" customHeight="1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</row>
    <row r="722" ht="14.25" customHeight="1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</row>
    <row r="723" ht="14.25" customHeight="1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</row>
    <row r="724" ht="14.25" customHeight="1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</row>
    <row r="725" ht="14.25" customHeight="1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</row>
    <row r="726" ht="14.25" customHeight="1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</row>
    <row r="727" ht="14.25" customHeight="1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</row>
    <row r="728" ht="14.25" customHeight="1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</row>
    <row r="729" ht="14.25" customHeight="1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</row>
    <row r="730" ht="14.25" customHeight="1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</row>
    <row r="731" ht="14.25" customHeight="1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</row>
    <row r="732" ht="14.25" customHeight="1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</row>
    <row r="733" ht="14.25" customHeight="1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</row>
    <row r="734" ht="14.25" customHeight="1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</row>
    <row r="735" ht="14.25" customHeight="1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</row>
    <row r="736" ht="14.25" customHeight="1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</row>
    <row r="737" ht="14.25" customHeight="1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</row>
    <row r="738" ht="14.25" customHeight="1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</row>
    <row r="739" ht="14.25" customHeight="1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</row>
    <row r="740" ht="14.25" customHeight="1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</row>
    <row r="741" ht="14.25" customHeight="1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</row>
    <row r="742" ht="14.25" customHeight="1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</row>
    <row r="743" ht="14.25" customHeight="1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</row>
    <row r="744" ht="14.25" customHeight="1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</row>
    <row r="745" ht="14.25" customHeight="1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</row>
    <row r="746" ht="14.25" customHeight="1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</row>
    <row r="747" ht="14.25" customHeight="1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</row>
    <row r="748" ht="14.25" customHeight="1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</row>
    <row r="749" ht="14.25" customHeight="1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</row>
    <row r="750" ht="14.25" customHeight="1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</row>
    <row r="751" ht="14.25" customHeight="1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</row>
    <row r="752" ht="14.25" customHeight="1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</row>
    <row r="753" ht="14.25" customHeight="1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</row>
    <row r="754" ht="14.25" customHeight="1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</row>
    <row r="755" ht="14.25" customHeight="1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</row>
    <row r="756" ht="14.25" customHeight="1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</row>
    <row r="757" ht="14.25" customHeight="1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</row>
    <row r="758" ht="14.25" customHeight="1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</row>
    <row r="759" ht="14.25" customHeight="1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</row>
    <row r="760" ht="14.25" customHeight="1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</row>
    <row r="761" ht="14.25" customHeight="1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</row>
    <row r="762" ht="14.25" customHeight="1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</row>
    <row r="763" ht="14.25" customHeight="1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</row>
    <row r="764" ht="14.25" customHeight="1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</row>
    <row r="765" ht="14.25" customHeight="1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</row>
    <row r="766" ht="14.25" customHeight="1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</row>
    <row r="767" ht="14.25" customHeight="1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</row>
    <row r="768" ht="14.25" customHeight="1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</row>
    <row r="769" ht="14.25" customHeight="1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</row>
    <row r="770" ht="14.25" customHeight="1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</row>
    <row r="771" ht="14.25" customHeight="1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</row>
    <row r="772" ht="14.25" customHeight="1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</row>
    <row r="773" ht="14.25" customHeight="1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</row>
    <row r="774" ht="14.25" customHeight="1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</row>
    <row r="775" ht="14.25" customHeight="1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</row>
    <row r="776" ht="14.25" customHeight="1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</row>
    <row r="777" ht="14.25" customHeight="1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</row>
    <row r="778" ht="14.25" customHeight="1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</row>
    <row r="779" ht="14.25" customHeight="1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</row>
    <row r="780" ht="14.25" customHeight="1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</row>
    <row r="781" ht="14.25" customHeight="1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</row>
    <row r="782" ht="14.25" customHeight="1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</row>
    <row r="783" ht="14.25" customHeight="1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</row>
    <row r="784" ht="14.25" customHeight="1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</row>
    <row r="785" ht="14.25" customHeight="1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</row>
    <row r="786" ht="14.25" customHeight="1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</row>
    <row r="787" ht="14.25" customHeight="1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</row>
    <row r="788" ht="14.25" customHeight="1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</row>
    <row r="789" ht="14.25" customHeight="1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</row>
    <row r="790" ht="14.25" customHeight="1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</row>
    <row r="791" ht="14.25" customHeight="1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</row>
    <row r="792" ht="14.25" customHeight="1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</row>
    <row r="793" ht="14.25" customHeight="1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</row>
    <row r="794" ht="14.25" customHeight="1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</row>
    <row r="795" ht="14.25" customHeight="1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</row>
    <row r="796" ht="14.25" customHeight="1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</row>
    <row r="797" ht="14.25" customHeight="1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</row>
    <row r="798" ht="14.25" customHeight="1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</row>
    <row r="799" ht="14.25" customHeight="1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</row>
    <row r="800" ht="14.25" customHeight="1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</row>
    <row r="801" ht="14.25" customHeight="1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</row>
    <row r="802" ht="14.25" customHeight="1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</row>
    <row r="803" ht="14.25" customHeight="1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</row>
    <row r="804" ht="14.25" customHeight="1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</row>
    <row r="805" ht="14.25" customHeight="1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</row>
    <row r="806" ht="14.25" customHeight="1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</row>
    <row r="807" ht="14.25" customHeight="1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</row>
    <row r="808" ht="14.25" customHeight="1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</row>
    <row r="809" ht="14.25" customHeight="1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</row>
    <row r="810" ht="14.25" customHeight="1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</row>
    <row r="811" ht="14.25" customHeight="1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</row>
    <row r="812" ht="14.25" customHeight="1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</row>
    <row r="813" ht="14.25" customHeight="1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</row>
    <row r="814" ht="14.25" customHeight="1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</row>
    <row r="815" ht="14.25" customHeight="1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</row>
    <row r="816" ht="14.25" customHeight="1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</row>
    <row r="817" ht="14.25" customHeight="1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</row>
    <row r="818" ht="14.25" customHeight="1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</row>
    <row r="819" ht="14.25" customHeight="1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</row>
    <row r="820" ht="14.25" customHeight="1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</row>
    <row r="821" ht="14.25" customHeight="1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</row>
    <row r="822" ht="14.25" customHeight="1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</row>
    <row r="823" ht="14.25" customHeight="1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</row>
    <row r="824" ht="14.25" customHeight="1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</row>
    <row r="825" ht="14.25" customHeight="1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</row>
    <row r="826" ht="14.25" customHeight="1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</row>
    <row r="827" ht="14.25" customHeight="1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</row>
    <row r="828" ht="14.25" customHeight="1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</row>
    <row r="829" ht="14.25" customHeight="1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</row>
    <row r="830" ht="14.25" customHeight="1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</row>
    <row r="831" ht="14.25" customHeight="1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</row>
    <row r="832" ht="14.25" customHeight="1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</row>
    <row r="833" ht="14.25" customHeight="1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</row>
    <row r="834" ht="14.25" customHeight="1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</row>
    <row r="835" ht="14.25" customHeight="1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</row>
    <row r="836" ht="14.25" customHeight="1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</row>
    <row r="837" ht="14.25" customHeight="1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</row>
    <row r="838" ht="14.25" customHeight="1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</row>
    <row r="839" ht="14.25" customHeight="1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</row>
    <row r="840" ht="14.25" customHeight="1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</row>
    <row r="841" ht="14.25" customHeight="1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</row>
    <row r="842" ht="14.25" customHeight="1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</row>
    <row r="843" ht="14.25" customHeight="1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</row>
    <row r="844" ht="14.25" customHeight="1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</row>
    <row r="845" ht="14.25" customHeight="1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</row>
    <row r="846" ht="14.25" customHeight="1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</row>
    <row r="847" ht="14.25" customHeight="1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</row>
    <row r="848" ht="14.25" customHeight="1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</row>
    <row r="849" ht="14.25" customHeight="1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</row>
    <row r="850" ht="14.25" customHeight="1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</row>
    <row r="851" ht="14.25" customHeight="1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</row>
    <row r="852" ht="14.25" customHeight="1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</row>
    <row r="853" ht="14.25" customHeight="1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</row>
    <row r="854" ht="14.25" customHeight="1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</row>
    <row r="855" ht="14.25" customHeight="1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</row>
    <row r="856" ht="14.25" customHeight="1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</row>
    <row r="857" ht="14.25" customHeight="1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</row>
    <row r="858" ht="14.25" customHeight="1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</row>
    <row r="859" ht="14.25" customHeight="1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</row>
    <row r="860" ht="14.25" customHeight="1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</row>
    <row r="861" ht="14.25" customHeight="1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</row>
    <row r="862" ht="14.25" customHeight="1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</row>
    <row r="863" ht="14.25" customHeight="1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</row>
    <row r="864" ht="14.25" customHeight="1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</row>
    <row r="865" ht="14.25" customHeight="1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</row>
    <row r="866" ht="14.25" customHeight="1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</row>
    <row r="867" ht="14.25" customHeight="1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</row>
    <row r="868" ht="14.25" customHeight="1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</row>
    <row r="869" ht="14.25" customHeight="1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</row>
    <row r="870" ht="14.25" customHeight="1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</row>
    <row r="871" ht="14.25" customHeight="1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</row>
    <row r="872" ht="14.25" customHeight="1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</row>
    <row r="873" ht="14.25" customHeight="1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</row>
    <row r="874" ht="14.25" customHeight="1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</row>
    <row r="875" ht="14.25" customHeight="1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</row>
    <row r="876" ht="14.25" customHeight="1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</row>
    <row r="877" ht="14.25" customHeight="1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</row>
    <row r="878" ht="14.25" customHeight="1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</row>
    <row r="879" ht="14.25" customHeight="1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</row>
    <row r="880" ht="14.25" customHeight="1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</row>
    <row r="881" ht="14.25" customHeight="1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</row>
    <row r="882" ht="14.25" customHeight="1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</row>
    <row r="883" ht="14.25" customHeight="1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</row>
    <row r="884" ht="14.25" customHeight="1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</row>
    <row r="885" ht="14.25" customHeight="1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</row>
    <row r="886" ht="14.25" customHeight="1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</row>
    <row r="887" ht="14.25" customHeight="1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</row>
    <row r="888" ht="14.25" customHeight="1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</row>
    <row r="889" ht="14.25" customHeight="1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</row>
    <row r="890" ht="14.25" customHeight="1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</row>
    <row r="891" ht="14.25" customHeight="1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</row>
    <row r="892" ht="14.25" customHeight="1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</row>
    <row r="893" ht="14.25" customHeight="1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</row>
    <row r="894" ht="14.25" customHeight="1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</row>
    <row r="895" ht="14.25" customHeight="1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</row>
    <row r="896" ht="14.25" customHeight="1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</row>
    <row r="897" ht="14.25" customHeight="1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</row>
    <row r="898" ht="14.25" customHeight="1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</row>
    <row r="899" ht="14.25" customHeight="1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</row>
    <row r="900" ht="14.25" customHeight="1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</row>
    <row r="901" ht="14.25" customHeight="1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</row>
    <row r="902" ht="14.25" customHeight="1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</row>
    <row r="903" ht="14.25" customHeight="1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</row>
    <row r="904" ht="14.25" customHeight="1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</row>
    <row r="905" ht="14.25" customHeight="1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</row>
    <row r="906" ht="14.25" customHeight="1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</row>
    <row r="907" ht="14.25" customHeight="1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</row>
    <row r="908" ht="14.25" customHeight="1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</row>
    <row r="909" ht="14.25" customHeight="1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</row>
    <row r="910" ht="14.25" customHeight="1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</row>
    <row r="911" ht="14.25" customHeight="1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</row>
    <row r="912" ht="14.25" customHeight="1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</row>
    <row r="913" ht="14.25" customHeight="1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</row>
    <row r="914" ht="14.25" customHeight="1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</row>
    <row r="915" ht="14.25" customHeight="1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</row>
    <row r="916" ht="14.25" customHeight="1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</row>
    <row r="917" ht="14.25" customHeight="1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</row>
    <row r="918" ht="14.25" customHeight="1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</row>
    <row r="919" ht="14.25" customHeight="1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</row>
    <row r="920" ht="14.25" customHeight="1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</row>
    <row r="921" ht="14.25" customHeight="1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</row>
    <row r="922" ht="14.25" customHeight="1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</row>
    <row r="923" ht="14.25" customHeight="1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</row>
    <row r="924" ht="14.25" customHeight="1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</row>
    <row r="925" ht="14.25" customHeight="1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</row>
    <row r="926" ht="14.25" customHeight="1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</row>
    <row r="927" ht="14.25" customHeight="1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</row>
    <row r="928" ht="14.25" customHeight="1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</row>
    <row r="929" ht="14.25" customHeight="1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</row>
    <row r="930" ht="14.25" customHeight="1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</row>
    <row r="931" ht="14.25" customHeight="1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</row>
    <row r="932" ht="14.25" customHeight="1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</row>
    <row r="933" ht="14.25" customHeight="1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</row>
    <row r="934" ht="14.25" customHeight="1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</row>
    <row r="935" ht="14.25" customHeight="1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</row>
    <row r="936" ht="14.25" customHeight="1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</row>
    <row r="937" ht="14.25" customHeight="1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</row>
    <row r="938" ht="14.25" customHeight="1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</row>
    <row r="939" ht="14.25" customHeight="1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</row>
    <row r="940" ht="14.25" customHeight="1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</row>
    <row r="941" ht="14.25" customHeight="1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</row>
    <row r="942" ht="14.25" customHeight="1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</row>
    <row r="943" ht="14.25" customHeight="1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</row>
    <row r="944" ht="14.25" customHeight="1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</row>
    <row r="945" ht="14.25" customHeight="1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</row>
    <row r="946" ht="14.25" customHeight="1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</row>
    <row r="947" ht="14.25" customHeight="1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</row>
    <row r="948" ht="14.25" customHeight="1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</row>
    <row r="949" ht="14.25" customHeight="1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</row>
    <row r="950" ht="14.25" customHeight="1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</row>
    <row r="951" ht="14.25" customHeight="1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</row>
    <row r="952" ht="14.25" customHeight="1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</row>
    <row r="953" ht="14.25" customHeight="1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</row>
    <row r="954" ht="14.25" customHeight="1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</row>
    <row r="955" ht="14.25" customHeight="1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</row>
    <row r="956" ht="14.25" customHeight="1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</row>
    <row r="957" ht="14.25" customHeight="1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</row>
    <row r="958" ht="14.25" customHeight="1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</row>
    <row r="959" ht="14.25" customHeight="1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</row>
    <row r="960" ht="14.25" customHeight="1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</row>
    <row r="961" ht="14.25" customHeight="1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</row>
    <row r="962" ht="14.25" customHeight="1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</row>
    <row r="963" ht="14.25" customHeight="1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</row>
    <row r="964" ht="14.25" customHeight="1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</row>
    <row r="965" ht="14.25" customHeight="1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</row>
    <row r="966" ht="14.25" customHeight="1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</row>
    <row r="967" ht="14.25" customHeight="1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</row>
    <row r="968" ht="14.25" customHeight="1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</row>
    <row r="969" ht="14.25" customHeight="1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</row>
    <row r="970" ht="14.25" customHeight="1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</row>
    <row r="971" ht="14.25" customHeight="1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</row>
    <row r="972" ht="14.25" customHeight="1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</row>
    <row r="973" ht="14.25" customHeight="1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</row>
    <row r="974" ht="14.25" customHeight="1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</row>
    <row r="975" ht="14.25" customHeight="1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</row>
    <row r="976" ht="14.25" customHeight="1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</row>
    <row r="977" ht="14.25" customHeight="1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</row>
    <row r="978" ht="14.25" customHeight="1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</row>
    <row r="979" ht="14.25" customHeight="1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</row>
    <row r="980" ht="14.25" customHeight="1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</row>
    <row r="981" ht="14.25" customHeight="1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</row>
    <row r="982" ht="14.25" customHeight="1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</row>
    <row r="983" ht="14.25" customHeight="1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</row>
    <row r="984" ht="14.25" customHeight="1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</row>
    <row r="985" ht="14.25" customHeight="1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</row>
    <row r="986" ht="14.25" customHeight="1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</row>
    <row r="987" ht="14.25" customHeight="1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</row>
    <row r="988" ht="14.25" customHeight="1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</row>
    <row r="989" ht="14.25" customHeight="1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</row>
    <row r="990" ht="14.25" customHeight="1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</row>
    <row r="991" ht="14.25" customHeight="1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</row>
    <row r="992" ht="14.25" customHeight="1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</row>
    <row r="993" ht="14.25" customHeight="1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</row>
    <row r="994" ht="14.25" customHeight="1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</row>
    <row r="995" ht="14.25" customHeight="1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</row>
    <row r="996" ht="14.25" customHeight="1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</row>
    <row r="997" ht="14.25" customHeight="1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</row>
    <row r="998" ht="14.25" customHeight="1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</row>
    <row r="999" ht="14.25" customHeight="1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</row>
    <row r="1000" ht="14.25" customHeight="1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</row>
  </sheetData>
  <mergeCells count="8">
    <mergeCell ref="AD42:AF42"/>
    <mergeCell ref="AK42:AM42"/>
    <mergeCell ref="AB44:AF48"/>
    <mergeCell ref="AI44:AM48"/>
    <mergeCell ref="AC54:AF54"/>
    <mergeCell ref="AJ54:AM54"/>
    <mergeCell ref="AB56:AF60"/>
    <mergeCell ref="AI56:AM60"/>
  </mergeCells>
  <printOptions/>
  <pageMargins bottom="0.75" footer="0.0" header="0.0" left="0.7" right="0.7" top="0.75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5"/>
    <pageSetUpPr/>
  </sheetPr>
  <sheetViews>
    <sheetView showGridLines="0" workbookViewId="0"/>
  </sheetViews>
  <sheetFormatPr customHeight="1" defaultColWidth="14.43" defaultRowHeight="15.0"/>
  <cols>
    <col customWidth="1" min="1" max="1" width="11.86"/>
    <col customWidth="1" min="2" max="6" width="8.71"/>
    <col customWidth="1" min="7" max="8" width="10.71"/>
    <col customWidth="1" min="9" max="9" width="8.71"/>
    <col customWidth="1" min="10" max="10" width="12.71"/>
    <col customWidth="1" min="11" max="18" width="8.71"/>
    <col customWidth="1" min="19" max="19" width="10.71"/>
    <col customWidth="1" min="20" max="26" width="8.71"/>
  </cols>
  <sheetData>
    <row r="1" ht="14.25" customHeight="1"/>
    <row r="2" ht="14.25" customHeight="1">
      <c r="B2" s="1" t="s">
        <v>65</v>
      </c>
      <c r="C2" s="1" t="s">
        <v>66</v>
      </c>
      <c r="D2" s="1" t="s">
        <v>106</v>
      </c>
      <c r="G2" s="80" t="s">
        <v>163</v>
      </c>
      <c r="J2" s="80" t="s">
        <v>107</v>
      </c>
    </row>
    <row r="3" ht="14.25" customHeight="1">
      <c r="A3" s="1" t="s">
        <v>164</v>
      </c>
      <c r="B3" s="1">
        <v>567.0</v>
      </c>
      <c r="C3" s="1">
        <v>-530.0</v>
      </c>
      <c r="D3" s="1">
        <v>550.0</v>
      </c>
      <c r="G3" s="5" t="s">
        <v>165</v>
      </c>
      <c r="H3" s="5" t="s">
        <v>166</v>
      </c>
      <c r="J3" s="5" t="s">
        <v>165</v>
      </c>
      <c r="K3" s="5" t="s">
        <v>166</v>
      </c>
    </row>
    <row r="4" ht="14.25" customHeight="1">
      <c r="A4" s="1" t="s">
        <v>167</v>
      </c>
      <c r="B4" s="1">
        <v>571.0</v>
      </c>
      <c r="C4" s="1">
        <f>-539</f>
        <v>-539</v>
      </c>
      <c r="D4" s="1">
        <v>586.0</v>
      </c>
      <c r="G4" s="3" t="s">
        <v>168</v>
      </c>
      <c r="H4" s="3">
        <v>1.0</v>
      </c>
      <c r="J4" s="5" t="s">
        <v>168</v>
      </c>
      <c r="K4" s="5">
        <v>1.0</v>
      </c>
      <c r="L4" s="41"/>
    </row>
    <row r="5" ht="14.25" customHeight="1">
      <c r="A5" s="1" t="s">
        <v>169</v>
      </c>
      <c r="B5" s="1">
        <v>494.0</v>
      </c>
      <c r="C5" s="1">
        <v>-570.0</v>
      </c>
      <c r="D5" s="1">
        <v>586.0</v>
      </c>
      <c r="G5" s="3" t="s">
        <v>170</v>
      </c>
      <c r="H5" s="3">
        <v>12.0</v>
      </c>
      <c r="J5" s="5" t="s">
        <v>170</v>
      </c>
      <c r="K5" s="5">
        <v>8.0</v>
      </c>
    </row>
    <row r="6" ht="14.25" customHeight="1">
      <c r="A6" s="1" t="s">
        <v>171</v>
      </c>
      <c r="B6" s="1">
        <v>474.0</v>
      </c>
      <c r="C6" s="1">
        <v>-511.0</v>
      </c>
      <c r="D6" s="1">
        <v>508.0</v>
      </c>
      <c r="G6" s="3" t="s">
        <v>172</v>
      </c>
      <c r="H6" s="3">
        <v>99.0</v>
      </c>
      <c r="J6" s="5" t="s">
        <v>172</v>
      </c>
      <c r="K6" s="5">
        <v>60.0</v>
      </c>
    </row>
    <row r="7" ht="14.25" customHeight="1">
      <c r="A7" s="1" t="s">
        <v>173</v>
      </c>
      <c r="B7" s="1">
        <v>522.0</v>
      </c>
      <c r="C7" s="1">
        <v>-507.0</v>
      </c>
      <c r="D7" s="1">
        <v>478.0</v>
      </c>
      <c r="G7" s="3" t="s">
        <v>174</v>
      </c>
      <c r="H7" s="3">
        <v>85.0</v>
      </c>
      <c r="J7" s="5" t="s">
        <v>174</v>
      </c>
      <c r="K7" s="5">
        <v>53.0</v>
      </c>
    </row>
    <row r="8" ht="14.25" customHeight="1">
      <c r="A8" s="1" t="s">
        <v>175</v>
      </c>
      <c r="B8" s="1">
        <v>478.0</v>
      </c>
      <c r="C8" s="1">
        <v>-436.0</v>
      </c>
      <c r="D8" s="1">
        <v>519.0</v>
      </c>
      <c r="G8" s="81" t="s">
        <v>176</v>
      </c>
      <c r="H8" s="3">
        <f>SUM(H7+H6+H5+H4)</f>
        <v>197</v>
      </c>
      <c r="J8" s="81" t="s">
        <v>176</v>
      </c>
      <c r="K8" s="5">
        <f>SUM(K7+K6+K5+K4)</f>
        <v>122</v>
      </c>
    </row>
    <row r="9" ht="14.25" customHeight="1">
      <c r="A9" s="1" t="s">
        <v>177</v>
      </c>
      <c r="B9" s="1">
        <v>546.0</v>
      </c>
      <c r="C9" s="1">
        <v>-472.0</v>
      </c>
      <c r="D9" s="1">
        <v>561.0</v>
      </c>
    </row>
    <row r="10" ht="14.25" customHeight="1">
      <c r="A10" s="1" t="s">
        <v>178</v>
      </c>
      <c r="B10" s="1">
        <v>500.0</v>
      </c>
      <c r="C10" s="1">
        <v>-431.0</v>
      </c>
      <c r="D10" s="1">
        <f>664-100</f>
        <v>564</v>
      </c>
    </row>
    <row r="11" ht="14.25" customHeight="1">
      <c r="A11" s="1" t="s">
        <v>179</v>
      </c>
      <c r="B11" s="1">
        <v>475.0</v>
      </c>
      <c r="C11" s="1">
        <v>-508.0</v>
      </c>
      <c r="D11" s="1">
        <f>(124+387+145)-94</f>
        <v>562</v>
      </c>
    </row>
    <row r="12" ht="14.25" customHeight="1">
      <c r="A12" s="1" t="s">
        <v>180</v>
      </c>
      <c r="B12" s="1">
        <v>495.0</v>
      </c>
      <c r="C12" s="1">
        <v>-494.0</v>
      </c>
      <c r="D12" s="1">
        <v>599.0</v>
      </c>
    </row>
    <row r="13" ht="14.25" customHeight="1">
      <c r="A13" s="1" t="s">
        <v>181</v>
      </c>
      <c r="B13" s="1">
        <v>483.0</v>
      </c>
      <c r="C13" s="1">
        <v>-442.0</v>
      </c>
      <c r="D13" s="1">
        <f>(126+435+100)-75</f>
        <v>586</v>
      </c>
    </row>
    <row r="14" ht="14.25" customHeight="1">
      <c r="A14" s="1" t="s">
        <v>182</v>
      </c>
      <c r="B14" s="1">
        <v>439.0</v>
      </c>
      <c r="C14" s="1">
        <v>-489.0</v>
      </c>
      <c r="D14" s="1">
        <v>469.0</v>
      </c>
    </row>
    <row r="15" ht="14.25" customHeight="1">
      <c r="A15" s="1" t="s">
        <v>183</v>
      </c>
      <c r="B15" s="1">
        <v>477.0</v>
      </c>
      <c r="C15" s="1">
        <v>-541.0</v>
      </c>
      <c r="D15" s="1">
        <v>558.0</v>
      </c>
    </row>
    <row r="16" ht="14.25" customHeight="1">
      <c r="A16" s="1" t="s">
        <v>184</v>
      </c>
      <c r="B16" s="1">
        <v>330.0</v>
      </c>
      <c r="C16" s="1">
        <v>-457.0</v>
      </c>
      <c r="D16" s="1">
        <v>310.0</v>
      </c>
    </row>
    <row r="17" ht="14.25" customHeight="1">
      <c r="A17" s="1" t="s">
        <v>185</v>
      </c>
      <c r="B17" s="1">
        <v>398.0</v>
      </c>
      <c r="C17" s="1">
        <v>-406.0</v>
      </c>
      <c r="D17" s="1">
        <v>146.0</v>
      </c>
    </row>
    <row r="18" ht="14.25" customHeight="1">
      <c r="A18" s="1" t="s">
        <v>186</v>
      </c>
      <c r="B18" s="1">
        <v>429.0</v>
      </c>
      <c r="C18" s="1">
        <v>-401.0</v>
      </c>
      <c r="D18" s="1">
        <v>161.0</v>
      </c>
    </row>
    <row r="19" ht="14.25" customHeight="1">
      <c r="A19" s="1" t="s">
        <v>187</v>
      </c>
      <c r="B19" s="1">
        <v>458.0</v>
      </c>
      <c r="C19" s="1">
        <v>-394.0</v>
      </c>
      <c r="D19" s="1">
        <v>254.0</v>
      </c>
    </row>
    <row r="20" ht="14.25" customHeight="1">
      <c r="A20" s="1" t="s">
        <v>188</v>
      </c>
      <c r="B20" s="1">
        <v>521.0</v>
      </c>
      <c r="C20" s="1">
        <v>-502.0</v>
      </c>
      <c r="D20" s="1">
        <v>135.0</v>
      </c>
    </row>
    <row r="21" ht="14.25" customHeight="1">
      <c r="A21" s="4" t="s">
        <v>189</v>
      </c>
      <c r="B21" s="1">
        <v>423.0</v>
      </c>
      <c r="C21" s="1">
        <v>-458.0</v>
      </c>
      <c r="D21" s="1">
        <v>198.0</v>
      </c>
    </row>
    <row r="22" ht="14.25" customHeight="1">
      <c r="A22" s="1" t="s">
        <v>190</v>
      </c>
      <c r="B22" s="1">
        <v>428.0</v>
      </c>
      <c r="C22" s="1">
        <v>-357.0</v>
      </c>
      <c r="D22" s="1">
        <v>174.0</v>
      </c>
    </row>
    <row r="23" ht="14.25" customHeight="1">
      <c r="A23" s="1" t="s">
        <v>191</v>
      </c>
      <c r="B23" s="1">
        <v>402.0</v>
      </c>
      <c r="C23" s="1">
        <v>-426.0</v>
      </c>
      <c r="D23" s="1">
        <v>169.0</v>
      </c>
    </row>
    <row r="24" ht="14.25" customHeight="1">
      <c r="A24" s="1" t="s">
        <v>192</v>
      </c>
      <c r="B24" s="1">
        <v>375.0</v>
      </c>
      <c r="C24" s="1">
        <v>-214.0</v>
      </c>
      <c r="D24" s="1">
        <v>159.0</v>
      </c>
    </row>
    <row r="25" ht="14.25" customHeight="1">
      <c r="A25" s="1" t="s">
        <v>193</v>
      </c>
      <c r="B25" s="1">
        <v>405.0</v>
      </c>
      <c r="C25" s="1">
        <v>-394.0</v>
      </c>
      <c r="D25" s="1">
        <v>172.0</v>
      </c>
    </row>
    <row r="26" ht="14.25" customHeight="1">
      <c r="A26" s="1" t="s">
        <v>194</v>
      </c>
      <c r="B26" s="1">
        <v>459.0</v>
      </c>
      <c r="C26" s="1">
        <v>-520.0</v>
      </c>
      <c r="D26" s="1">
        <v>193.0</v>
      </c>
    </row>
    <row r="27" ht="14.25" customHeight="1">
      <c r="A27" s="4" t="s">
        <v>195</v>
      </c>
      <c r="B27" s="1">
        <v>485.0</v>
      </c>
      <c r="C27" s="1">
        <v>-500.0</v>
      </c>
      <c r="D27" s="1">
        <v>253.0</v>
      </c>
    </row>
    <row r="28" ht="14.25" customHeight="1">
      <c r="A28" s="1" t="s">
        <v>196</v>
      </c>
      <c r="B28" s="1">
        <v>390.0</v>
      </c>
      <c r="C28" s="1">
        <v>-434.0</v>
      </c>
      <c r="D28" s="1">
        <v>255.0</v>
      </c>
    </row>
    <row r="29" ht="14.25" customHeight="1">
      <c r="A29" s="51" t="s">
        <v>197</v>
      </c>
      <c r="B29" s="1">
        <v>372.0</v>
      </c>
      <c r="C29" s="1">
        <v>-375.0</v>
      </c>
      <c r="D29" s="1">
        <v>176.0</v>
      </c>
    </row>
    <row r="30" ht="14.25" customHeight="1">
      <c r="A30" s="51" t="s">
        <v>198</v>
      </c>
      <c r="B30" s="1">
        <v>463.0</v>
      </c>
      <c r="C30" s="1">
        <v>-454.0</v>
      </c>
      <c r="D30" s="1">
        <v>181.0</v>
      </c>
    </row>
    <row r="31" ht="14.25" customHeight="1">
      <c r="A31" s="51" t="s">
        <v>199</v>
      </c>
      <c r="B31" s="1">
        <v>376.0</v>
      </c>
      <c r="C31" s="1">
        <v>-485.0</v>
      </c>
      <c r="D31" s="1">
        <v>178.0</v>
      </c>
    </row>
    <row r="32" ht="14.25" customHeight="1">
      <c r="A32" s="51" t="s">
        <v>200</v>
      </c>
      <c r="B32" s="1">
        <v>417.0</v>
      </c>
      <c r="C32" s="1">
        <v>-462.0</v>
      </c>
      <c r="D32" s="1">
        <v>226.0</v>
      </c>
    </row>
    <row r="33" ht="14.25" customHeight="1">
      <c r="A33" s="51" t="s">
        <v>201</v>
      </c>
      <c r="B33" s="1">
        <v>400.0</v>
      </c>
      <c r="C33" s="1">
        <v>-362.0</v>
      </c>
      <c r="D33" s="1">
        <v>227.0</v>
      </c>
    </row>
    <row r="34" ht="14.25" customHeight="1">
      <c r="A34" s="51" t="s">
        <v>202</v>
      </c>
      <c r="B34" s="1">
        <v>472.0</v>
      </c>
      <c r="C34" s="1">
        <v>-511.0</v>
      </c>
      <c r="D34" s="1">
        <v>210.0</v>
      </c>
    </row>
    <row r="35" ht="14.25" customHeight="1">
      <c r="A35" s="51" t="s">
        <v>203</v>
      </c>
      <c r="B35" s="1">
        <v>527.0</v>
      </c>
      <c r="C35" s="1">
        <v>-501.0</v>
      </c>
      <c r="D35" s="1">
        <v>197.0</v>
      </c>
    </row>
    <row r="36" ht="14.25" customHeight="1">
      <c r="A36" s="51" t="s">
        <v>204</v>
      </c>
      <c r="B36" s="1">
        <v>567.0</v>
      </c>
      <c r="C36" s="1">
        <v>-541.0</v>
      </c>
      <c r="D36" s="1">
        <v>191.0</v>
      </c>
    </row>
    <row r="37" ht="14.25" customHeight="1">
      <c r="A37" s="51" t="s">
        <v>205</v>
      </c>
      <c r="B37" s="1">
        <v>581.0</v>
      </c>
      <c r="C37" s="1">
        <v>-580.0</v>
      </c>
      <c r="D37" s="1">
        <v>189.0</v>
      </c>
    </row>
    <row r="38" ht="14.25" customHeight="1">
      <c r="A38" s="51" t="s">
        <v>206</v>
      </c>
      <c r="B38" s="1">
        <v>530.0</v>
      </c>
      <c r="C38" s="1">
        <v>-545.0</v>
      </c>
      <c r="D38" s="1">
        <v>187.0</v>
      </c>
    </row>
    <row r="39" ht="14.25" customHeight="1">
      <c r="A39" s="51" t="s">
        <v>207</v>
      </c>
      <c r="B39" s="1">
        <v>555.0</v>
      </c>
      <c r="C39" s="1">
        <v>-467.0</v>
      </c>
      <c r="D39" s="1">
        <v>187.0</v>
      </c>
    </row>
    <row r="40" ht="14.25" customHeight="1">
      <c r="A40" s="51" t="s">
        <v>208</v>
      </c>
      <c r="B40" s="1">
        <v>595.0</v>
      </c>
      <c r="C40" s="1">
        <v>-575.0</v>
      </c>
      <c r="D40" s="1">
        <v>197.0</v>
      </c>
    </row>
    <row r="41" ht="14.25" customHeight="1">
      <c r="A41" s="51" t="s">
        <v>209</v>
      </c>
      <c r="B41" s="1">
        <v>639.0</v>
      </c>
      <c r="C41" s="1">
        <v>-602.0</v>
      </c>
      <c r="D41" s="1">
        <v>223.0</v>
      </c>
    </row>
    <row r="42" ht="14.25" customHeight="1">
      <c r="A42" s="51" t="s">
        <v>210</v>
      </c>
      <c r="B42" s="1">
        <v>483.0</v>
      </c>
      <c r="C42" s="1">
        <v>-541.0</v>
      </c>
      <c r="D42" s="1">
        <v>164.0</v>
      </c>
      <c r="S42" s="4"/>
      <c r="T42" s="4" t="s">
        <v>106</v>
      </c>
    </row>
    <row r="43" ht="14.25" customHeight="1">
      <c r="A43" s="51" t="s">
        <v>211</v>
      </c>
      <c r="B43" s="1">
        <v>595.0</v>
      </c>
      <c r="C43" s="1">
        <v>-584.0</v>
      </c>
      <c r="D43" s="1">
        <v>193.0</v>
      </c>
      <c r="S43" s="51" t="s">
        <v>208</v>
      </c>
      <c r="T43" s="4">
        <v>60.0</v>
      </c>
    </row>
    <row r="44" ht="14.25" customHeight="1">
      <c r="A44" s="51" t="s">
        <v>212</v>
      </c>
      <c r="B44" s="1">
        <v>615.0</v>
      </c>
      <c r="C44" s="1">
        <v>-565.0</v>
      </c>
      <c r="D44" s="1">
        <v>197.0</v>
      </c>
      <c r="S44" s="1" t="s">
        <v>209</v>
      </c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G2:H2"/>
    <mergeCell ref="J2:K2"/>
  </mergeCells>
  <printOptions/>
  <pageMargins bottom="0.75" footer="0.0" header="0.0" left="0.7" right="0.7" top="0.75"/>
  <pageSetup orientation="portrait"/>
  <drawing r:id="rId1"/>
  <tableParts count="2"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2.86"/>
    <col customWidth="1" min="2" max="2" width="9.86"/>
    <col customWidth="1" min="3" max="3" width="16.43"/>
    <col customWidth="1" min="4" max="26" width="8.71"/>
  </cols>
  <sheetData>
    <row r="1" ht="14.25" customHeight="1">
      <c r="A1" s="3" t="s">
        <v>9</v>
      </c>
      <c r="B1" s="3" t="s">
        <v>213</v>
      </c>
      <c r="C1" s="3" t="s">
        <v>214</v>
      </c>
    </row>
    <row r="2" ht="14.25" customHeight="1">
      <c r="A2" s="82" t="s">
        <v>215</v>
      </c>
      <c r="B2" s="83">
        <v>62.0</v>
      </c>
      <c r="C2" s="84">
        <f t="shared" ref="C2:C11" si="1">B2/197</f>
        <v>0.3147208122</v>
      </c>
    </row>
    <row r="3" ht="14.25" customHeight="1">
      <c r="A3" s="85" t="s">
        <v>216</v>
      </c>
      <c r="B3" s="83">
        <v>60.0</v>
      </c>
      <c r="C3" s="84">
        <f t="shared" si="1"/>
        <v>0.3045685279</v>
      </c>
    </row>
    <row r="4" ht="14.25" customHeight="1">
      <c r="A4" s="82" t="s">
        <v>217</v>
      </c>
      <c r="B4" s="83">
        <v>46.0</v>
      </c>
      <c r="C4" s="84">
        <f t="shared" si="1"/>
        <v>0.2335025381</v>
      </c>
    </row>
    <row r="5" ht="14.25" customHeight="1">
      <c r="A5" s="85" t="s">
        <v>218</v>
      </c>
      <c r="B5" s="83">
        <v>38.0</v>
      </c>
      <c r="C5" s="84">
        <f t="shared" si="1"/>
        <v>0.192893401</v>
      </c>
    </row>
    <row r="6" ht="14.25" customHeight="1">
      <c r="A6" s="85" t="s">
        <v>219</v>
      </c>
      <c r="B6" s="83">
        <v>30.0</v>
      </c>
      <c r="C6" s="84">
        <f t="shared" si="1"/>
        <v>0.152284264</v>
      </c>
    </row>
    <row r="7" ht="14.25" customHeight="1">
      <c r="A7" s="82" t="s">
        <v>220</v>
      </c>
      <c r="B7" s="83">
        <v>22.0</v>
      </c>
      <c r="C7" s="84">
        <f t="shared" si="1"/>
        <v>0.1116751269</v>
      </c>
    </row>
    <row r="8" ht="14.25" customHeight="1">
      <c r="A8" s="85" t="s">
        <v>15</v>
      </c>
      <c r="B8" s="83">
        <v>22.0</v>
      </c>
      <c r="C8" s="84">
        <f t="shared" si="1"/>
        <v>0.1116751269</v>
      </c>
    </row>
    <row r="9" ht="14.25" customHeight="1">
      <c r="A9" s="85" t="s">
        <v>221</v>
      </c>
      <c r="B9" s="83">
        <v>16.0</v>
      </c>
      <c r="C9" s="84">
        <f t="shared" si="1"/>
        <v>0.08121827411</v>
      </c>
    </row>
    <row r="10" ht="14.25" customHeight="1">
      <c r="A10" s="85" t="s">
        <v>222</v>
      </c>
      <c r="B10" s="83">
        <v>16.0</v>
      </c>
      <c r="C10" s="84">
        <f t="shared" si="1"/>
        <v>0.08121827411</v>
      </c>
    </row>
    <row r="11" ht="14.25" customHeight="1">
      <c r="A11" s="85" t="s">
        <v>223</v>
      </c>
      <c r="B11" s="83">
        <v>15.0</v>
      </c>
      <c r="C11" s="84">
        <f t="shared" si="1"/>
        <v>0.07614213198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>
      <c r="B18" s="49"/>
    </row>
    <row r="19" ht="14.25" customHeight="1">
      <c r="D19" s="49"/>
    </row>
    <row r="20" ht="14.25" customHeight="1"/>
    <row r="21" ht="14.25" customHeight="1"/>
    <row r="22" ht="14.25" customHeight="1"/>
    <row r="23" ht="14.25" customHeight="1"/>
    <row r="24" ht="14.25" customHeight="1">
      <c r="F24" s="86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headerFooter>
    <oddHeader>&amp;LWeekly Presentation: Backlog (over 7 days) [Component]&amp;R&amp;D</oddHeader>
    <oddFooter>&amp;RPage &amp;P/</oddFooter>
  </headerFooter>
  <drawing r:id="rId1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.14"/>
    <col customWidth="1" min="2" max="26" width="8.71"/>
  </cols>
  <sheetData>
    <row r="1" ht="14.25" customHeight="1"/>
    <row r="2" ht="14.25" customHeight="1"/>
    <row r="3" ht="14.25" customHeight="1">
      <c r="D3" s="1" t="s">
        <v>224</v>
      </c>
    </row>
    <row r="4" ht="14.25" customHeight="1">
      <c r="A4" s="1" t="s">
        <v>177</v>
      </c>
      <c r="C4" s="1" t="s">
        <v>225</v>
      </c>
      <c r="D4" s="1">
        <v>78.4</v>
      </c>
    </row>
    <row r="5" ht="14.25" customHeight="1">
      <c r="A5" s="1" t="s">
        <v>178</v>
      </c>
      <c r="C5" s="1" t="s">
        <v>226</v>
      </c>
      <c r="D5" s="1">
        <v>76.5</v>
      </c>
    </row>
    <row r="6" ht="14.25" customHeight="1">
      <c r="A6" s="1" t="s">
        <v>179</v>
      </c>
      <c r="C6" s="1" t="s">
        <v>227</v>
      </c>
      <c r="D6" s="1">
        <v>68.9</v>
      </c>
    </row>
    <row r="7" ht="14.25" customHeight="1">
      <c r="A7" s="1" t="s">
        <v>180</v>
      </c>
      <c r="C7" s="1" t="s">
        <v>228</v>
      </c>
      <c r="D7" s="1">
        <v>94.5</v>
      </c>
    </row>
    <row r="8" ht="14.25" customHeight="1">
      <c r="A8" s="1" t="s">
        <v>181</v>
      </c>
      <c r="C8" s="1" t="s">
        <v>229</v>
      </c>
      <c r="D8" s="1">
        <v>76.7</v>
      </c>
    </row>
    <row r="9" ht="14.25" customHeight="1">
      <c r="A9" s="1" t="s">
        <v>182</v>
      </c>
      <c r="C9" s="1" t="s">
        <v>230</v>
      </c>
      <c r="D9" s="1">
        <v>95.1</v>
      </c>
    </row>
    <row r="10" ht="14.25" customHeight="1">
      <c r="A10" s="1" t="s">
        <v>183</v>
      </c>
      <c r="C10" s="1" t="s">
        <v>231</v>
      </c>
      <c r="D10" s="1">
        <v>21.9</v>
      </c>
    </row>
    <row r="11" ht="14.25" customHeight="1">
      <c r="A11" s="1" t="s">
        <v>184</v>
      </c>
      <c r="C11" s="1" t="s">
        <v>232</v>
      </c>
    </row>
    <row r="12" ht="14.25" customHeight="1">
      <c r="A12" s="1" t="s">
        <v>185</v>
      </c>
      <c r="C12" s="1" t="s">
        <v>233</v>
      </c>
    </row>
    <row r="13" ht="14.25" customHeight="1">
      <c r="A13" s="1" t="s">
        <v>186</v>
      </c>
      <c r="C13" s="1" t="s">
        <v>234</v>
      </c>
    </row>
    <row r="14" ht="14.25" customHeight="1"/>
    <row r="15" ht="14.25" customHeight="1"/>
    <row r="16" ht="14.25" customHeight="1"/>
    <row r="17" ht="14.25" customHeight="1">
      <c r="A17" s="1" t="s">
        <v>177</v>
      </c>
      <c r="B17" s="1">
        <v>78.4</v>
      </c>
    </row>
    <row r="18" ht="14.25" customHeight="1">
      <c r="A18" s="1" t="s">
        <v>178</v>
      </c>
      <c r="B18" s="1">
        <v>76.5</v>
      </c>
    </row>
    <row r="19" ht="14.25" customHeight="1">
      <c r="A19" s="1" t="s">
        <v>179</v>
      </c>
      <c r="B19" s="1">
        <v>68.9</v>
      </c>
    </row>
    <row r="20" ht="14.25" customHeight="1">
      <c r="A20" s="1" t="s">
        <v>180</v>
      </c>
      <c r="B20" s="1">
        <v>94.5</v>
      </c>
    </row>
    <row r="21" ht="14.25" customHeight="1">
      <c r="A21" s="1" t="s">
        <v>181</v>
      </c>
      <c r="B21" s="1">
        <v>76.7</v>
      </c>
    </row>
    <row r="22" ht="14.25" customHeight="1">
      <c r="A22" s="1" t="s">
        <v>182</v>
      </c>
      <c r="B22" s="1">
        <v>95.1</v>
      </c>
    </row>
    <row r="23" ht="14.25" customHeight="1">
      <c r="A23" s="1" t="s">
        <v>183</v>
      </c>
      <c r="B23" s="1">
        <v>21.9</v>
      </c>
    </row>
    <row r="24" ht="14.25" customHeight="1">
      <c r="A24" s="1" t="s">
        <v>184</v>
      </c>
      <c r="B24" s="1">
        <v>90.7</v>
      </c>
    </row>
    <row r="25" ht="14.25" customHeight="1">
      <c r="A25" s="1" t="s">
        <v>185</v>
      </c>
      <c r="B25" s="1">
        <v>27.8</v>
      </c>
    </row>
    <row r="26" ht="14.25" customHeight="1">
      <c r="A26" s="1" t="s">
        <v>186</v>
      </c>
      <c r="B26" s="1">
        <v>22.2</v>
      </c>
    </row>
    <row r="27" ht="14.25" customHeight="1">
      <c r="A27" s="4" t="s">
        <v>187</v>
      </c>
      <c r="B27" s="1">
        <v>38.2</v>
      </c>
    </row>
    <row r="28" ht="14.25" customHeight="1">
      <c r="A28" s="1" t="s">
        <v>188</v>
      </c>
      <c r="B28" s="1">
        <v>53.3</v>
      </c>
    </row>
    <row r="29" ht="14.25" customHeight="1">
      <c r="A29" s="4" t="s">
        <v>189</v>
      </c>
      <c r="B29" s="1">
        <v>23.6</v>
      </c>
    </row>
    <row r="30" ht="14.25" customHeight="1">
      <c r="A30" s="4" t="s">
        <v>190</v>
      </c>
      <c r="B30" s="1">
        <v>47.9</v>
      </c>
    </row>
    <row r="31" ht="14.25" customHeight="1">
      <c r="A31" s="1" t="s">
        <v>191</v>
      </c>
      <c r="B31" s="1">
        <v>59.7</v>
      </c>
    </row>
    <row r="32" ht="14.25" customHeight="1">
      <c r="A32" s="1" t="s">
        <v>192</v>
      </c>
      <c r="B32" s="1">
        <v>53.9</v>
      </c>
    </row>
    <row r="33" ht="14.25" customHeight="1">
      <c r="A33" s="1" t="s">
        <v>193</v>
      </c>
      <c r="B33" s="1">
        <v>35.7</v>
      </c>
    </row>
    <row r="34" ht="14.25" customHeight="1">
      <c r="A34" s="1" t="s">
        <v>194</v>
      </c>
      <c r="B34" s="1">
        <v>66.5</v>
      </c>
    </row>
    <row r="35" ht="14.25" customHeight="1">
      <c r="A35" s="4" t="s">
        <v>195</v>
      </c>
      <c r="B35" s="1">
        <v>68.1</v>
      </c>
    </row>
    <row r="36" ht="14.25" customHeight="1">
      <c r="A36" s="4" t="s">
        <v>196</v>
      </c>
      <c r="B36" s="1">
        <v>94.6</v>
      </c>
    </row>
    <row r="37" ht="14.25" customHeight="1">
      <c r="A37" s="51" t="s">
        <v>197</v>
      </c>
      <c r="B37" s="1">
        <v>26.1</v>
      </c>
    </row>
    <row r="38" ht="14.25" customHeight="1">
      <c r="A38" s="51" t="s">
        <v>198</v>
      </c>
      <c r="B38" s="1">
        <v>19.5</v>
      </c>
    </row>
    <row r="39" ht="14.25" customHeight="1">
      <c r="A39" s="51" t="s">
        <v>199</v>
      </c>
      <c r="B39" s="1">
        <v>147.4</v>
      </c>
    </row>
    <row r="40" ht="14.25" customHeight="1">
      <c r="A40" s="51" t="s">
        <v>200</v>
      </c>
      <c r="B40" s="1">
        <v>26.3</v>
      </c>
    </row>
    <row r="41" ht="14.25" customHeight="1">
      <c r="A41" s="51" t="s">
        <v>201</v>
      </c>
      <c r="B41" s="1">
        <v>23.0</v>
      </c>
    </row>
    <row r="42" ht="14.25" customHeight="1">
      <c r="A42" s="51" t="s">
        <v>202</v>
      </c>
      <c r="B42" s="1">
        <v>14.9</v>
      </c>
    </row>
    <row r="43" ht="14.25" customHeight="1">
      <c r="A43" s="51" t="s">
        <v>203</v>
      </c>
      <c r="B43" s="1">
        <v>10.7</v>
      </c>
    </row>
    <row r="44" ht="14.25" customHeight="1">
      <c r="A44" s="51" t="s">
        <v>204</v>
      </c>
      <c r="B44" s="1">
        <v>13.2</v>
      </c>
    </row>
    <row r="45" ht="14.25" customHeight="1">
      <c r="A45" s="51" t="s">
        <v>205</v>
      </c>
      <c r="B45" s="1">
        <v>13.8</v>
      </c>
    </row>
    <row r="46" ht="14.25" customHeight="1">
      <c r="A46" s="51" t="s">
        <v>206</v>
      </c>
      <c r="B46" s="1">
        <v>8.0</v>
      </c>
    </row>
    <row r="47" ht="14.25" customHeight="1">
      <c r="A47" s="51" t="s">
        <v>207</v>
      </c>
      <c r="B47" s="1">
        <v>11.6</v>
      </c>
    </row>
    <row r="48" ht="14.25" customHeight="1">
      <c r="A48" s="51" t="s">
        <v>208</v>
      </c>
      <c r="B48" s="1">
        <v>9.5</v>
      </c>
    </row>
    <row r="49" ht="14.25" customHeight="1">
      <c r="A49" s="51" t="s">
        <v>209</v>
      </c>
      <c r="B49" s="1">
        <v>8.8</v>
      </c>
    </row>
    <row r="50" ht="14.25" customHeight="1">
      <c r="A50" s="51" t="s">
        <v>210</v>
      </c>
      <c r="B50" s="1">
        <v>12.7</v>
      </c>
    </row>
    <row r="51" ht="14.25" customHeight="1">
      <c r="A51" s="51" t="s">
        <v>211</v>
      </c>
      <c r="B51" s="1">
        <v>31.1</v>
      </c>
    </row>
    <row r="52" ht="14.25" customHeight="1">
      <c r="A52" s="51" t="s">
        <v>212</v>
      </c>
      <c r="B52" s="1">
        <v>12.8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0" width="8.86"/>
    <col customWidth="1" min="11" max="11" width="9.71"/>
    <col customWidth="1" min="12" max="12" width="12.29"/>
    <col customWidth="1" min="13" max="14" width="14.29"/>
    <col customWidth="1" min="15" max="26" width="8.71"/>
  </cols>
  <sheetData>
    <row r="1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5" t="s">
        <v>235</v>
      </c>
      <c r="L6" s="5" t="s">
        <v>236</v>
      </c>
      <c r="M6" s="5" t="s">
        <v>237</v>
      </c>
      <c r="N6" s="5" t="s">
        <v>238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5" t="s">
        <v>239</v>
      </c>
      <c r="L7" s="87">
        <v>2755.0</v>
      </c>
      <c r="M7" s="87">
        <v>174.0</v>
      </c>
      <c r="N7" s="88">
        <f>'Linked to JIRA'!$M7/'Linked to JIRA'!$L7</f>
        <v>0.06315789474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 t="s">
        <v>240</v>
      </c>
      <c r="L8" s="87">
        <v>2173.0</v>
      </c>
      <c r="M8" s="87">
        <v>193.0</v>
      </c>
      <c r="N8" s="88">
        <f>'Linked to JIRA'!$M8/'Linked to JIRA'!$L8</f>
        <v>0.08881730327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5" t="s">
        <v>111</v>
      </c>
      <c r="L9" s="87">
        <v>2256.0</v>
      </c>
      <c r="M9" s="87">
        <v>187.0</v>
      </c>
      <c r="N9" s="88">
        <f>'Linked to JIRA'!$M9/'Linked to JIRA'!$L9</f>
        <v>0.08289007092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5" t="s">
        <v>241</v>
      </c>
      <c r="L10" s="87">
        <v>2174.0</v>
      </c>
      <c r="M10" s="87">
        <v>185.0</v>
      </c>
      <c r="N10" s="88">
        <f>'Linked to JIRA'!$M10/'Linked to JIRA'!$L10</f>
        <v>0.08509659614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5" t="s">
        <v>242</v>
      </c>
      <c r="L11" s="87">
        <v>1874.0</v>
      </c>
      <c r="M11" s="87">
        <v>170.0</v>
      </c>
      <c r="N11" s="88">
        <f>'Linked to JIRA'!$M11/'Linked to JIRA'!$L11</f>
        <v>0.09071504803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5" t="s">
        <v>114</v>
      </c>
      <c r="L12" s="87">
        <v>2018.0</v>
      </c>
      <c r="M12" s="87">
        <v>144.0</v>
      </c>
      <c r="N12" s="88">
        <f>'Linked to JIRA'!$M12/'Linked to JIRA'!$L12</f>
        <v>0.07135777998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5" t="s">
        <v>146</v>
      </c>
      <c r="L13" s="87">
        <v>1965.0</v>
      </c>
      <c r="M13" s="87">
        <v>233.0</v>
      </c>
      <c r="N13" s="88">
        <f>'Linked to JIRA'!$M13/'Linked to JIRA'!$L13</f>
        <v>0.1185750636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5" t="s">
        <v>147</v>
      </c>
      <c r="L14" s="87">
        <v>1788.0</v>
      </c>
      <c r="M14" s="87">
        <v>181.0</v>
      </c>
      <c r="N14" s="88">
        <f>'Linked to JIRA'!$M14/'Linked to JIRA'!$L14</f>
        <v>0.1012304251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5" t="s">
        <v>148</v>
      </c>
      <c r="L15" s="87">
        <v>2032.0</v>
      </c>
      <c r="M15" s="87">
        <v>135.0</v>
      </c>
      <c r="N15" s="88">
        <f>'Linked to JIRA'!$M15/'Linked to JIRA'!$L15</f>
        <v>0.06643700787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5" t="s">
        <v>149</v>
      </c>
      <c r="L16" s="87">
        <v>2410.0</v>
      </c>
      <c r="M16" s="87">
        <v>191.0</v>
      </c>
      <c r="N16" s="88">
        <f>'Linked to JIRA'!$M16/'Linked to JIRA'!$L16</f>
        <v>0.07925311203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5" t="s">
        <v>151</v>
      </c>
      <c r="L17" s="87">
        <v>2500.0</v>
      </c>
      <c r="M17" s="87">
        <v>155.0</v>
      </c>
      <c r="N17" s="88">
        <f>'Linked to JIRA'!$M17/'Linked to JIRA'!$L17</f>
        <v>0.062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5" t="s">
        <v>154</v>
      </c>
      <c r="L18" s="87">
        <v>1066.0</v>
      </c>
      <c r="M18" s="87">
        <v>85.0</v>
      </c>
      <c r="N18" s="88">
        <f>'Linked to JIRA'!$M18/'Linked to JIRA'!$L18</f>
        <v>0.07973733583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5" t="s">
        <v>163</v>
      </c>
      <c r="L19" s="87">
        <f>SUM('Linked to JIRA'!$L$7:$L$18)</f>
        <v>25011</v>
      </c>
      <c r="M19" s="87">
        <f>SUM('Linked to JIRA'!$M$7:$M$18)</f>
        <v>2033</v>
      </c>
      <c r="N19" s="88">
        <f>'Linked to JIRA'!$M$19/'Linked to JIRA'!$L$19</f>
        <v>0.08128423494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8.71"/>
    <col customWidth="1" min="3" max="3" width="31.0"/>
    <col customWidth="1" min="4" max="4" width="16.43"/>
    <col customWidth="1" min="5" max="26" width="8.71"/>
  </cols>
  <sheetData>
    <row r="1" ht="14.25" customHeight="1"/>
    <row r="2" ht="14.25" customHeight="1"/>
    <row r="3" ht="14.25" customHeight="1">
      <c r="C3" s="3" t="s">
        <v>9</v>
      </c>
      <c r="D3" s="3" t="s">
        <v>0</v>
      </c>
    </row>
    <row r="4" ht="14.25" customHeight="1">
      <c r="C4" s="3" t="s">
        <v>10</v>
      </c>
      <c r="D4" s="3">
        <v>468.0</v>
      </c>
    </row>
    <row r="5" ht="14.25" customHeight="1">
      <c r="C5" s="3" t="s">
        <v>11</v>
      </c>
      <c r="D5" s="3">
        <v>391.0</v>
      </c>
    </row>
    <row r="6" ht="14.25" customHeight="1">
      <c r="C6" s="3" t="s">
        <v>12</v>
      </c>
      <c r="D6" s="3">
        <v>287.0</v>
      </c>
    </row>
    <row r="7" ht="14.25" customHeight="1">
      <c r="C7" s="3" t="s">
        <v>13</v>
      </c>
      <c r="D7" s="3">
        <v>215.0</v>
      </c>
    </row>
    <row r="8" ht="14.25" customHeight="1">
      <c r="C8" s="3" t="s">
        <v>14</v>
      </c>
      <c r="D8" s="3">
        <v>212.0</v>
      </c>
    </row>
    <row r="9" ht="14.25" customHeight="1">
      <c r="C9" s="3" t="s">
        <v>15</v>
      </c>
      <c r="D9" s="3">
        <v>133.0</v>
      </c>
    </row>
    <row r="10" ht="14.25" customHeight="1">
      <c r="C10" s="3" t="s">
        <v>16</v>
      </c>
      <c r="D10" s="3">
        <v>128.0</v>
      </c>
    </row>
    <row r="11" ht="14.25" customHeight="1">
      <c r="C11" s="3" t="s">
        <v>17</v>
      </c>
      <c r="D11" s="3">
        <v>128.0</v>
      </c>
    </row>
    <row r="12" ht="14.25" customHeight="1">
      <c r="C12" s="3" t="s">
        <v>18</v>
      </c>
      <c r="D12" s="3">
        <v>123.0</v>
      </c>
    </row>
    <row r="13" ht="14.25" customHeight="1">
      <c r="C13" s="3" t="s">
        <v>19</v>
      </c>
      <c r="D13" s="3">
        <v>123.0</v>
      </c>
    </row>
    <row r="14" ht="14.25" customHeight="1">
      <c r="C14" s="3" t="s">
        <v>20</v>
      </c>
      <c r="D14" s="3">
        <v>103.0</v>
      </c>
    </row>
    <row r="15" ht="14.25" customHeight="1">
      <c r="C15" s="3" t="s">
        <v>21</v>
      </c>
      <c r="D15" s="3">
        <v>101.0</v>
      </c>
    </row>
    <row r="16" ht="14.25" customHeight="1">
      <c r="C16" s="3" t="s">
        <v>22</v>
      </c>
      <c r="D16" s="3">
        <v>98.0</v>
      </c>
    </row>
    <row r="17" ht="14.25" customHeight="1">
      <c r="C17" s="3" t="s">
        <v>23</v>
      </c>
      <c r="D17" s="3">
        <v>98.0</v>
      </c>
    </row>
    <row r="18" ht="14.25" customHeight="1">
      <c r="C18" s="3" t="s">
        <v>24</v>
      </c>
      <c r="D18" s="3">
        <v>86.0</v>
      </c>
    </row>
    <row r="19" ht="14.25" customHeight="1">
      <c r="C19" s="3" t="s">
        <v>25</v>
      </c>
      <c r="D19" s="3">
        <v>81.0</v>
      </c>
    </row>
    <row r="20" ht="14.25" customHeight="1">
      <c r="C20" s="3" t="s">
        <v>26</v>
      </c>
      <c r="D20" s="3">
        <v>78.0</v>
      </c>
    </row>
    <row r="21" ht="14.25" customHeight="1">
      <c r="C21" s="3" t="s">
        <v>27</v>
      </c>
      <c r="D21" s="3">
        <v>74.0</v>
      </c>
    </row>
    <row r="22" ht="14.25" customHeight="1">
      <c r="C22" s="3" t="s">
        <v>28</v>
      </c>
      <c r="D22" s="3">
        <v>73.0</v>
      </c>
    </row>
    <row r="23" ht="14.25" customHeight="1">
      <c r="C23" s="3" t="s">
        <v>29</v>
      </c>
      <c r="D23" s="3">
        <v>68.0</v>
      </c>
    </row>
    <row r="24" ht="14.25" customHeight="1">
      <c r="C24" s="3" t="s">
        <v>30</v>
      </c>
      <c r="D24" s="3">
        <v>68.0</v>
      </c>
    </row>
    <row r="25" ht="14.25" customHeight="1">
      <c r="C25" s="3" t="s">
        <v>31</v>
      </c>
      <c r="D25" s="3">
        <v>62.0</v>
      </c>
    </row>
    <row r="26" ht="14.25" customHeight="1">
      <c r="C26" s="3" t="s">
        <v>32</v>
      </c>
      <c r="D26" s="3">
        <v>62.0</v>
      </c>
    </row>
    <row r="27" ht="14.25" customHeight="1">
      <c r="C27" s="3" t="s">
        <v>33</v>
      </c>
      <c r="D27" s="3">
        <v>57.0</v>
      </c>
    </row>
    <row r="28" ht="14.25" customHeight="1">
      <c r="C28" s="3" t="s">
        <v>34</v>
      </c>
      <c r="D28" s="3">
        <v>53.0</v>
      </c>
    </row>
    <row r="29" ht="14.25" customHeight="1">
      <c r="C29" s="3" t="s">
        <v>35</v>
      </c>
      <c r="D29" s="3">
        <v>51.0</v>
      </c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headerFooter>
    <oddHeader>&amp;LUntitled report&amp;R&amp;D</oddHeader>
    <oddFooter>&amp;RPage &amp;P/</oddFooter>
  </headerFooter>
  <drawing r:id="rId1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21.71"/>
    <col customWidth="1" min="3" max="3" width="8.71"/>
    <col customWidth="1" min="4" max="4" width="12.71"/>
    <col customWidth="1" min="5" max="5" width="11.29"/>
    <col customWidth="1" min="6" max="6" width="10.0"/>
    <col customWidth="1" min="7" max="7" width="11.43"/>
    <col customWidth="1" min="8" max="9" width="8.71"/>
    <col customWidth="1" min="10" max="11" width="8.86"/>
    <col customWidth="1" min="12" max="13" width="8.71"/>
    <col customWidth="1" min="14" max="14" width="11.0"/>
    <col customWidth="1" min="15" max="15" width="12.71"/>
    <col customWidth="1" min="16" max="16" width="20.71"/>
    <col customWidth="1" min="17" max="27" width="8.71"/>
  </cols>
  <sheetData>
    <row r="1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14.25" customHeight="1">
      <c r="B2" s="3" t="s">
        <v>243</v>
      </c>
      <c r="C2" s="3" t="s">
        <v>239</v>
      </c>
      <c r="D2" s="3" t="s">
        <v>240</v>
      </c>
      <c r="E2" s="3" t="s">
        <v>244</v>
      </c>
      <c r="F2" s="3" t="s">
        <v>245</v>
      </c>
      <c r="G2" s="3" t="s">
        <v>113</v>
      </c>
      <c r="H2" s="3" t="s">
        <v>246</v>
      </c>
      <c r="I2" s="3" t="s">
        <v>247</v>
      </c>
      <c r="J2" s="5" t="s">
        <v>248</v>
      </c>
      <c r="K2" s="5" t="s">
        <v>249</v>
      </c>
      <c r="L2" s="3" t="s">
        <v>163</v>
      </c>
      <c r="P2" s="3" t="s">
        <v>243</v>
      </c>
      <c r="Q2" s="3" t="s">
        <v>239</v>
      </c>
      <c r="R2" s="3" t="s">
        <v>240</v>
      </c>
      <c r="S2" s="3" t="s">
        <v>244</v>
      </c>
      <c r="T2" s="3" t="s">
        <v>245</v>
      </c>
      <c r="U2" s="3" t="s">
        <v>113</v>
      </c>
      <c r="V2" s="3" t="s">
        <v>246</v>
      </c>
      <c r="W2" s="3" t="s">
        <v>247</v>
      </c>
    </row>
    <row r="3" ht="14.25" customHeight="1">
      <c r="B3" s="3" t="s">
        <v>250</v>
      </c>
      <c r="C3" s="3">
        <v>57.0</v>
      </c>
      <c r="D3" s="3">
        <v>48.0</v>
      </c>
      <c r="E3" s="3">
        <v>47.0</v>
      </c>
      <c r="F3" s="3">
        <v>56.0</v>
      </c>
      <c r="G3" s="3">
        <v>36.0</v>
      </c>
      <c r="H3" s="3">
        <v>28.0</v>
      </c>
      <c r="I3" s="3">
        <v>33.0</v>
      </c>
      <c r="J3" s="5"/>
      <c r="K3" s="5"/>
      <c r="L3" s="3">
        <f>SUM(' "Components" Vs. JIRA'!$C3:$I3)</f>
        <v>305</v>
      </c>
      <c r="P3" s="3" t="s">
        <v>250</v>
      </c>
      <c r="Q3" s="88">
        <f>' "Components" Vs. JIRA'!$C3/' "Components" Vs. JIRA'!$C$9</f>
        <v>0.8382352941</v>
      </c>
      <c r="R3" s="88">
        <f>' "Components" Vs. JIRA'!$D3/' "Components" Vs. JIRA'!$D$9</f>
        <v>0.676056338</v>
      </c>
      <c r="S3" s="88">
        <f>' "Components" Vs. JIRA'!$E3/' "Components" Vs. JIRA'!$E$9</f>
        <v>0.661971831</v>
      </c>
      <c r="T3" s="88">
        <f>' "Components" Vs. JIRA'!$F3/' "Components" Vs. JIRA'!$F$9</f>
        <v>0.8235294118</v>
      </c>
      <c r="U3" s="88">
        <f>' "Components" Vs. JIRA'!$G3/' "Components" Vs. JIRA'!$G$9</f>
        <v>0.5373134328</v>
      </c>
      <c r="V3" s="88">
        <f>' "Components" Vs. JIRA'!$H3/' "Components" Vs. JIRA'!$H$9</f>
        <v>0.56</v>
      </c>
      <c r="W3" s="88">
        <f>' "Components" Vs. JIRA'!$I3/' "Components" Vs. JIRA'!$I$9</f>
        <v>0.6470588235</v>
      </c>
    </row>
    <row r="4" ht="14.25" customHeight="1">
      <c r="B4" s="3" t="s">
        <v>251</v>
      </c>
      <c r="C4" s="3">
        <v>4.0</v>
      </c>
      <c r="D4" s="3">
        <v>9.0</v>
      </c>
      <c r="E4" s="3">
        <v>10.0</v>
      </c>
      <c r="F4" s="3">
        <v>5.0</v>
      </c>
      <c r="G4" s="3">
        <v>22.0</v>
      </c>
      <c r="H4" s="3">
        <v>12.0</v>
      </c>
      <c r="I4" s="3">
        <v>14.0</v>
      </c>
      <c r="J4" s="5"/>
      <c r="K4" s="5"/>
      <c r="L4" s="3">
        <f>SUM(' "Components" Vs. JIRA'!$C4:$I4)</f>
        <v>76</v>
      </c>
      <c r="P4" s="3" t="s">
        <v>251</v>
      </c>
      <c r="Q4" s="88">
        <f>' "Components" Vs. JIRA'!$C4/' "Components" Vs. JIRA'!$C$9</f>
        <v>0.05882352941</v>
      </c>
      <c r="R4" s="88">
        <f>' "Components" Vs. JIRA'!$D4/' "Components" Vs. JIRA'!$D$9</f>
        <v>0.1267605634</v>
      </c>
      <c r="S4" s="88">
        <f>' "Components" Vs. JIRA'!$E4/' "Components" Vs. JIRA'!$E$9</f>
        <v>0.1408450704</v>
      </c>
      <c r="T4" s="88">
        <f>' "Components" Vs. JIRA'!$F4/' "Components" Vs. JIRA'!$F$9</f>
        <v>0.07352941176</v>
      </c>
      <c r="U4" s="88">
        <f>' "Components" Vs. JIRA'!$G4/' "Components" Vs. JIRA'!$G$9</f>
        <v>0.328358209</v>
      </c>
      <c r="V4" s="88">
        <f>' "Components" Vs. JIRA'!$H4/' "Components" Vs. JIRA'!$H$9</f>
        <v>0.24</v>
      </c>
      <c r="W4" s="88">
        <f>' "Components" Vs. JIRA'!$I4/I9</f>
        <v>0.2745098039</v>
      </c>
    </row>
    <row r="5" ht="14.25" customHeight="1">
      <c r="B5" s="3" t="s">
        <v>252</v>
      </c>
      <c r="C5" s="3">
        <v>1.0</v>
      </c>
      <c r="D5" s="3">
        <v>3.0</v>
      </c>
      <c r="E5" s="3">
        <v>5.0</v>
      </c>
      <c r="F5" s="3">
        <v>3.0</v>
      </c>
      <c r="G5" s="3">
        <v>3.0</v>
      </c>
      <c r="H5" s="3">
        <v>5.0</v>
      </c>
      <c r="I5" s="3">
        <v>3.0</v>
      </c>
      <c r="J5" s="5"/>
      <c r="K5" s="5"/>
      <c r="L5" s="3">
        <f>SUM(' "Components" Vs. JIRA'!$C5:$I5)</f>
        <v>23</v>
      </c>
      <c r="P5" s="3" t="s">
        <v>252</v>
      </c>
      <c r="Q5" s="88">
        <f>' "Components" Vs. JIRA'!$C5/' "Components" Vs. JIRA'!$C$9</f>
        <v>0.01470588235</v>
      </c>
      <c r="R5" s="88">
        <f>' "Components" Vs. JIRA'!$D5/' "Components" Vs. JIRA'!$D$9</f>
        <v>0.04225352113</v>
      </c>
      <c r="S5" s="88">
        <f>' "Components" Vs. JIRA'!$E5/' "Components" Vs. JIRA'!$E$9</f>
        <v>0.07042253521</v>
      </c>
      <c r="T5" s="88">
        <f>' "Components" Vs. JIRA'!$F5/' "Components" Vs. JIRA'!$F$9</f>
        <v>0.04411764706</v>
      </c>
      <c r="U5" s="88">
        <f>' "Components" Vs. JIRA'!$G5/' "Components" Vs. JIRA'!$G$9</f>
        <v>0.0447761194</v>
      </c>
      <c r="V5" s="88">
        <f>' "Components" Vs. JIRA'!$H5/' "Components" Vs. JIRA'!$H$9</f>
        <v>0.1</v>
      </c>
      <c r="W5" s="88">
        <f>I6/' "Components" Vs. JIRA'!$I$9</f>
        <v>0.01960784314</v>
      </c>
    </row>
    <row r="6" ht="14.25" customHeight="1">
      <c r="B6" s="3" t="s">
        <v>253</v>
      </c>
      <c r="C6" s="3">
        <v>2.0</v>
      </c>
      <c r="D6" s="3">
        <v>7.0</v>
      </c>
      <c r="E6" s="3">
        <v>5.0</v>
      </c>
      <c r="F6" s="3">
        <v>0.0</v>
      </c>
      <c r="G6" s="3">
        <v>1.0</v>
      </c>
      <c r="H6" s="3">
        <v>2.0</v>
      </c>
      <c r="I6" s="3">
        <v>1.0</v>
      </c>
      <c r="J6" s="5"/>
      <c r="K6" s="5"/>
      <c r="L6" s="3">
        <f>SUM(' "Components" Vs. JIRA'!$C6:$I6)</f>
        <v>18</v>
      </c>
      <c r="P6" s="3" t="s">
        <v>253</v>
      </c>
      <c r="Q6" s="88">
        <f>' "Components" Vs. JIRA'!$C6/' "Components" Vs. JIRA'!$C$9</f>
        <v>0.02941176471</v>
      </c>
      <c r="R6" s="88">
        <f>' "Components" Vs. JIRA'!$D6/' "Components" Vs. JIRA'!$D$9</f>
        <v>0.0985915493</v>
      </c>
      <c r="S6" s="88">
        <f>' "Components" Vs. JIRA'!$E6/' "Components" Vs. JIRA'!$E$9</f>
        <v>0.07042253521</v>
      </c>
      <c r="T6" s="88">
        <f>' "Components" Vs. JIRA'!$F6/' "Components" Vs. JIRA'!$F$9</f>
        <v>0</v>
      </c>
      <c r="U6" s="88">
        <f>' "Components" Vs. JIRA'!$G6/' "Components" Vs. JIRA'!$G$9</f>
        <v>0.01492537313</v>
      </c>
      <c r="V6" s="88">
        <f>' "Components" Vs. JIRA'!$H6/' "Components" Vs. JIRA'!$H$9</f>
        <v>0.04</v>
      </c>
      <c r="W6" s="88">
        <f>' "Components" Vs. JIRA'!$I6/' "Components" Vs. JIRA'!$I$9</f>
        <v>0.01960784314</v>
      </c>
    </row>
    <row r="7" ht="14.25" customHeight="1">
      <c r="B7" s="3" t="s">
        <v>220</v>
      </c>
      <c r="C7" s="3">
        <v>1.0</v>
      </c>
      <c r="D7" s="3">
        <v>3.0</v>
      </c>
      <c r="E7" s="3">
        <v>2.0</v>
      </c>
      <c r="F7" s="3">
        <v>3.0</v>
      </c>
      <c r="G7" s="3">
        <v>4.0</v>
      </c>
      <c r="H7" s="3">
        <v>2.0</v>
      </c>
      <c r="I7" s="3">
        <v>0.0</v>
      </c>
      <c r="J7" s="5"/>
      <c r="K7" s="5"/>
      <c r="L7" s="3">
        <f>SUM(' "Components" Vs. JIRA'!$C7:$I7)</f>
        <v>15</v>
      </c>
      <c r="P7" s="3" t="s">
        <v>220</v>
      </c>
      <c r="Q7" s="88">
        <f>' "Components" Vs. JIRA'!$C7/' "Components" Vs. JIRA'!$C$9</f>
        <v>0.01470588235</v>
      </c>
      <c r="R7" s="88">
        <f>' "Components" Vs. JIRA'!$D7/' "Components" Vs. JIRA'!$D$9</f>
        <v>0.04225352113</v>
      </c>
      <c r="S7" s="88">
        <f>' "Components" Vs. JIRA'!$E7/' "Components" Vs. JIRA'!$E$9</f>
        <v>0.02816901408</v>
      </c>
      <c r="T7" s="88">
        <f>' "Components" Vs. JIRA'!$F7/' "Components" Vs. JIRA'!$F$9</f>
        <v>0.04411764706</v>
      </c>
      <c r="U7" s="88">
        <f>' "Components" Vs. JIRA'!$G7/' "Components" Vs. JIRA'!$G$9</f>
        <v>0.05970149254</v>
      </c>
      <c r="V7" s="88">
        <f>' "Components" Vs. JIRA'!$H7/' "Components" Vs. JIRA'!$H$9</f>
        <v>0.04</v>
      </c>
      <c r="W7" s="88">
        <f>' "Components" Vs. JIRA'!$I7/' "Components" Vs. JIRA'!$I$9</f>
        <v>0</v>
      </c>
    </row>
    <row r="8" ht="14.25" customHeight="1">
      <c r="B8" s="3" t="s">
        <v>254</v>
      </c>
      <c r="C8" s="3">
        <v>3.0</v>
      </c>
      <c r="D8" s="3">
        <v>1.0</v>
      </c>
      <c r="E8" s="3">
        <v>2.0</v>
      </c>
      <c r="F8" s="3">
        <v>1.0</v>
      </c>
      <c r="G8" s="3">
        <v>1.0</v>
      </c>
      <c r="H8" s="3">
        <v>1.0</v>
      </c>
      <c r="I8" s="3">
        <v>0.0</v>
      </c>
      <c r="J8" s="5"/>
      <c r="K8" s="5"/>
      <c r="L8" s="3">
        <f>SUM(' "Components" Vs. JIRA'!$C8:$I8)</f>
        <v>9</v>
      </c>
      <c r="P8" s="3" t="s">
        <v>254</v>
      </c>
      <c r="Q8" s="88">
        <f>' "Components" Vs. JIRA'!$C8/' "Components" Vs. JIRA'!$C$9</f>
        <v>0.04411764706</v>
      </c>
      <c r="R8" s="88">
        <f>' "Components" Vs. JIRA'!$D8/' "Components" Vs. JIRA'!$D$9</f>
        <v>0.01408450704</v>
      </c>
      <c r="S8" s="88">
        <f>' "Components" Vs. JIRA'!$E8/' "Components" Vs. JIRA'!$E$9</f>
        <v>0.02816901408</v>
      </c>
      <c r="T8" s="88">
        <f>' "Components" Vs. JIRA'!$F8/' "Components" Vs. JIRA'!$F$9</f>
        <v>0.01470588235</v>
      </c>
      <c r="U8" s="88">
        <f>' "Components" Vs. JIRA'!$G8/' "Components" Vs. JIRA'!$G$9</f>
        <v>0.01492537313</v>
      </c>
      <c r="V8" s="88">
        <f>' "Components" Vs. JIRA'!$H8/' "Components" Vs. JIRA'!$H$9</f>
        <v>0.02</v>
      </c>
      <c r="W8" s="88">
        <f>' "Components" Vs. JIRA'!$I8/' "Components" Vs. JIRA'!$I$9</f>
        <v>0</v>
      </c>
    </row>
    <row r="9" ht="14.25" customHeight="1">
      <c r="B9" s="3" t="s">
        <v>163</v>
      </c>
      <c r="C9" s="3">
        <f>SUM(' "Components" Vs. JIRA'!$C$3:$C$8)</f>
        <v>68</v>
      </c>
      <c r="D9" s="5">
        <f>SUM(' "Components" Vs. JIRA'!$D$3:$D$8)</f>
        <v>71</v>
      </c>
      <c r="E9" s="5">
        <f>SUM(' "Components" Vs. JIRA'!$E$3:$E$8)</f>
        <v>71</v>
      </c>
      <c r="F9" s="3">
        <f>SUM(' "Components" Vs. JIRA'!$F$3:$F$8)</f>
        <v>68</v>
      </c>
      <c r="G9" s="3">
        <f>SUM(' "Components" Vs. JIRA'!$G$3:$G$8)</f>
        <v>67</v>
      </c>
      <c r="H9" s="3">
        <f>SUM(' "Components" Vs. JIRA'!$H$3:$H$8)</f>
        <v>50</v>
      </c>
      <c r="I9" s="3">
        <f>SUBTOTAL(109,' "Components" Vs. JIRA'!$I$3:$I$8)</f>
        <v>51</v>
      </c>
      <c r="J9" s="5"/>
      <c r="K9" s="5"/>
      <c r="L9" s="5"/>
    </row>
    <row r="10" ht="14.25" customHeight="1">
      <c r="J10" s="4"/>
      <c r="K10" s="4"/>
    </row>
    <row r="11" ht="14.25" customHeight="1">
      <c r="J11" s="4"/>
      <c r="K11" s="4"/>
    </row>
    <row r="12" ht="14.25" customHeight="1">
      <c r="J12" s="4"/>
      <c r="K12" s="4"/>
    </row>
    <row r="13" ht="14.25" customHeight="1">
      <c r="J13" s="4"/>
      <c r="K13" s="4"/>
    </row>
    <row r="14" ht="14.25" customHeight="1">
      <c r="J14" s="4"/>
      <c r="K14" s="4"/>
    </row>
    <row r="15" ht="14.25" customHeight="1">
      <c r="J15" s="4"/>
      <c r="K15" s="4"/>
    </row>
    <row r="16" ht="14.25" customHeight="1">
      <c r="J16" s="4"/>
      <c r="K16" s="4"/>
    </row>
    <row r="17" ht="14.25" customHeight="1">
      <c r="J17" s="4"/>
      <c r="K17" s="4"/>
    </row>
    <row r="18" ht="14.25" customHeight="1">
      <c r="J18" s="4"/>
      <c r="K18" s="4"/>
    </row>
    <row r="19" ht="14.25" customHeight="1">
      <c r="J19" s="4"/>
      <c r="K19" s="4"/>
    </row>
    <row r="20" ht="14.25" customHeight="1">
      <c r="J20" s="4"/>
      <c r="K20" s="4"/>
    </row>
    <row r="21" ht="14.25" customHeight="1">
      <c r="J21" s="4"/>
      <c r="K21" s="4"/>
    </row>
    <row r="22" ht="14.25" customHeight="1">
      <c r="J22" s="4"/>
      <c r="K22" s="4"/>
    </row>
    <row r="23" ht="14.25" customHeight="1">
      <c r="J23" s="4"/>
      <c r="K23" s="4"/>
    </row>
    <row r="24" ht="14.25" customHeight="1">
      <c r="J24" s="4"/>
      <c r="K24" s="4"/>
    </row>
    <row r="25" ht="14.25" customHeight="1">
      <c r="J25" s="4"/>
      <c r="K25" s="4"/>
    </row>
    <row r="26" ht="14.25" customHeight="1">
      <c r="J26" s="4"/>
      <c r="K26" s="4"/>
    </row>
    <row r="27" ht="14.25" customHeight="1">
      <c r="J27" s="4"/>
      <c r="K27" s="4"/>
    </row>
    <row r="28" ht="14.25" customHeight="1">
      <c r="J28" s="4"/>
      <c r="K28" s="4"/>
    </row>
    <row r="29" ht="14.25" customHeight="1">
      <c r="J29" s="4"/>
      <c r="K29" s="4"/>
    </row>
    <row r="30" ht="14.25" customHeight="1">
      <c r="J30" s="4"/>
      <c r="K30" s="4"/>
    </row>
    <row r="31" ht="14.25" customHeight="1">
      <c r="D31" s="3" t="s">
        <v>255</v>
      </c>
      <c r="E31" s="3" t="s">
        <v>256</v>
      </c>
      <c r="F31" s="3" t="s">
        <v>257</v>
      </c>
      <c r="G31" s="3" t="s">
        <v>258</v>
      </c>
      <c r="J31" s="4"/>
      <c r="K31" s="4"/>
    </row>
    <row r="32" ht="14.25" customHeight="1">
      <c r="D32" s="3" t="s">
        <v>250</v>
      </c>
      <c r="E32" s="3">
        <v>157.0</v>
      </c>
      <c r="F32" s="3">
        <v>28.0</v>
      </c>
      <c r="G32" s="88">
        <f>' "Components" Vs. JIRA'!$F32/' "Components" Vs. JIRA'!$E32</f>
        <v>0.178343949</v>
      </c>
      <c r="J32" s="4"/>
      <c r="K32" s="4"/>
    </row>
    <row r="33" ht="14.25" customHeight="1">
      <c r="D33" s="3" t="s">
        <v>251</v>
      </c>
      <c r="E33" s="3">
        <v>38.0</v>
      </c>
      <c r="F33" s="3">
        <v>12.0</v>
      </c>
      <c r="G33" s="88">
        <f>' "Components" Vs. JIRA'!$F33/' "Components" Vs. JIRA'!$E33</f>
        <v>0.3157894737</v>
      </c>
      <c r="J33" s="4"/>
      <c r="K33" s="4"/>
    </row>
    <row r="34" ht="14.25" customHeight="1">
      <c r="D34" s="3" t="s">
        <v>252</v>
      </c>
      <c r="E34" s="3">
        <v>17.0</v>
      </c>
      <c r="F34" s="3">
        <v>5.0</v>
      </c>
      <c r="G34" s="88">
        <f>' "Components" Vs. JIRA'!$F34/' "Components" Vs. JIRA'!$E34</f>
        <v>0.2941176471</v>
      </c>
      <c r="J34" s="4"/>
      <c r="K34" s="4"/>
    </row>
    <row r="35" ht="14.25" customHeight="1">
      <c r="D35" s="3" t="s">
        <v>253</v>
      </c>
      <c r="E35" s="3">
        <v>9.0</v>
      </c>
      <c r="F35" s="3">
        <v>2.0</v>
      </c>
      <c r="G35" s="88">
        <f>' "Components" Vs. JIRA'!$F35/' "Components" Vs. JIRA'!$E35</f>
        <v>0.2222222222</v>
      </c>
      <c r="J35" s="4"/>
      <c r="K35" s="4"/>
    </row>
    <row r="36" ht="14.25" customHeight="1">
      <c r="D36" s="3" t="s">
        <v>220</v>
      </c>
      <c r="E36" s="3">
        <v>3.0</v>
      </c>
      <c r="F36" s="3">
        <v>2.0</v>
      </c>
      <c r="G36" s="88">
        <f>' "Components" Vs. JIRA'!$F36/' "Components" Vs. JIRA'!$E36</f>
        <v>0.6666666667</v>
      </c>
      <c r="J36" s="4"/>
      <c r="K36" s="4"/>
    </row>
    <row r="37" ht="14.25" customHeight="1">
      <c r="D37" s="3" t="s">
        <v>254</v>
      </c>
      <c r="E37" s="3">
        <v>1.0</v>
      </c>
      <c r="F37" s="3">
        <v>1.0</v>
      </c>
      <c r="G37" s="88">
        <f>' "Components" Vs. JIRA'!$F37/' "Components" Vs. JIRA'!$E37</f>
        <v>1</v>
      </c>
      <c r="J37" s="4"/>
      <c r="K37" s="4"/>
    </row>
    <row r="38" ht="14.25" customHeight="1">
      <c r="J38" s="4"/>
      <c r="K38" s="4"/>
    </row>
    <row r="39" ht="14.25" customHeight="1">
      <c r="J39" s="4"/>
      <c r="K39" s="4"/>
    </row>
    <row r="40" ht="14.25" customHeight="1">
      <c r="J40" s="4"/>
      <c r="K40" s="4"/>
    </row>
    <row r="41" ht="14.25" customHeight="1">
      <c r="J41" s="4"/>
      <c r="K41" s="4"/>
    </row>
    <row r="42" ht="14.25" customHeight="1">
      <c r="J42" s="4"/>
      <c r="K42" s="4"/>
    </row>
    <row r="43" ht="14.25" customHeight="1">
      <c r="J43" s="4"/>
      <c r="K43" s="4"/>
    </row>
    <row r="44" ht="14.25" customHeight="1">
      <c r="J44" s="4"/>
      <c r="K44" s="4"/>
    </row>
    <row r="45" ht="14.25" customHeight="1">
      <c r="J45" s="4"/>
      <c r="K45" s="4"/>
    </row>
    <row r="46" ht="14.25" customHeight="1">
      <c r="J46" s="4"/>
      <c r="K46" s="4"/>
    </row>
    <row r="47" ht="14.25" customHeight="1">
      <c r="J47" s="4"/>
      <c r="K47" s="4"/>
    </row>
    <row r="48" ht="14.25" customHeight="1">
      <c r="J48" s="4"/>
      <c r="K48" s="4"/>
    </row>
    <row r="49" ht="14.25" customHeight="1">
      <c r="J49" s="4"/>
      <c r="K49" s="4"/>
    </row>
    <row r="50" ht="14.25" customHeight="1">
      <c r="J50" s="4"/>
      <c r="K50" s="4"/>
    </row>
    <row r="51" ht="14.25" customHeight="1">
      <c r="J51" s="4"/>
      <c r="K51" s="4"/>
    </row>
    <row r="52" ht="14.25" customHeight="1">
      <c r="J52" s="4"/>
      <c r="K52" s="4"/>
    </row>
    <row r="53" ht="14.25" customHeight="1">
      <c r="J53" s="4"/>
      <c r="K53" s="4"/>
    </row>
    <row r="54" ht="14.25" customHeight="1">
      <c r="J54" s="4"/>
      <c r="K54" s="4"/>
    </row>
    <row r="55" ht="14.25" customHeight="1">
      <c r="J55" s="4"/>
      <c r="K55" s="4"/>
    </row>
    <row r="56" ht="14.25" customHeight="1">
      <c r="J56" s="4"/>
      <c r="K56" s="4"/>
    </row>
    <row r="57" ht="14.25" customHeight="1">
      <c r="J57" s="4"/>
      <c r="K57" s="4"/>
    </row>
    <row r="58" ht="14.25" customHeight="1">
      <c r="J58" s="4"/>
      <c r="K58" s="4"/>
    </row>
    <row r="59" ht="14.25" customHeight="1">
      <c r="J59" s="4"/>
      <c r="K59" s="4"/>
    </row>
    <row r="60" ht="14.25" customHeight="1">
      <c r="J60" s="4"/>
      <c r="K60" s="4"/>
    </row>
    <row r="61" ht="14.25" customHeight="1">
      <c r="J61" s="4"/>
      <c r="K61" s="4"/>
    </row>
    <row r="62" ht="14.25" customHeight="1">
      <c r="J62" s="4"/>
      <c r="K62" s="4"/>
    </row>
    <row r="63" ht="14.25" customHeight="1">
      <c r="J63" s="4"/>
      <c r="K63" s="4"/>
    </row>
    <row r="64" ht="14.25" customHeight="1">
      <c r="J64" s="4"/>
      <c r="K64" s="4"/>
    </row>
    <row r="65" ht="14.25" customHeight="1">
      <c r="J65" s="4"/>
      <c r="K65" s="4"/>
    </row>
    <row r="66" ht="14.25" customHeight="1">
      <c r="J66" s="4"/>
      <c r="K66" s="4"/>
    </row>
    <row r="67" ht="14.25" customHeight="1">
      <c r="J67" s="4"/>
      <c r="K67" s="4"/>
    </row>
    <row r="68" ht="14.25" customHeight="1">
      <c r="J68" s="4"/>
      <c r="K68" s="4"/>
    </row>
    <row r="69" ht="14.25" customHeight="1">
      <c r="J69" s="4"/>
      <c r="K69" s="4"/>
    </row>
    <row r="70" ht="14.25" customHeight="1">
      <c r="J70" s="4"/>
      <c r="K70" s="4"/>
    </row>
    <row r="71" ht="14.25" customHeight="1">
      <c r="J71" s="4"/>
      <c r="K71" s="4"/>
    </row>
    <row r="72" ht="14.25" customHeight="1">
      <c r="J72" s="4"/>
      <c r="K72" s="4"/>
    </row>
    <row r="73" ht="14.25" customHeight="1">
      <c r="J73" s="4"/>
      <c r="K73" s="4"/>
    </row>
    <row r="74" ht="14.25" customHeight="1">
      <c r="J74" s="4"/>
      <c r="K74" s="4"/>
    </row>
    <row r="75" ht="14.25" customHeight="1">
      <c r="J75" s="4"/>
      <c r="K75" s="4"/>
    </row>
    <row r="76" ht="14.25" customHeight="1">
      <c r="J76" s="4"/>
      <c r="K76" s="4"/>
    </row>
    <row r="77" ht="14.25" customHeight="1">
      <c r="J77" s="4"/>
      <c r="K77" s="4"/>
    </row>
    <row r="78" ht="14.25" customHeight="1">
      <c r="J78" s="4"/>
      <c r="K78" s="4"/>
    </row>
    <row r="79" ht="14.25" customHeight="1">
      <c r="J79" s="4"/>
      <c r="K79" s="4"/>
    </row>
    <row r="80" ht="14.25" customHeight="1">
      <c r="J80" s="4"/>
      <c r="K80" s="4"/>
    </row>
    <row r="81" ht="14.25" customHeight="1">
      <c r="J81" s="4"/>
      <c r="K81" s="4"/>
    </row>
    <row r="82" ht="14.25" customHeight="1">
      <c r="J82" s="4"/>
      <c r="K82" s="4"/>
    </row>
    <row r="83" ht="14.25" customHeight="1">
      <c r="J83" s="4"/>
      <c r="K83" s="4"/>
    </row>
    <row r="84" ht="14.25" customHeight="1">
      <c r="J84" s="4"/>
      <c r="K84" s="4"/>
    </row>
    <row r="85" ht="14.25" customHeight="1">
      <c r="J85" s="4"/>
      <c r="K85" s="4"/>
    </row>
    <row r="86" ht="14.25" customHeight="1">
      <c r="J86" s="4"/>
      <c r="K86" s="4"/>
    </row>
    <row r="87" ht="14.25" customHeight="1">
      <c r="J87" s="4"/>
      <c r="K87" s="4"/>
    </row>
    <row r="88" ht="14.25" customHeight="1">
      <c r="J88" s="4"/>
      <c r="K88" s="4"/>
    </row>
    <row r="89" ht="14.25" customHeight="1">
      <c r="J89" s="4"/>
      <c r="K89" s="4"/>
    </row>
    <row r="90" ht="14.25" customHeight="1">
      <c r="J90" s="4"/>
      <c r="K90" s="4"/>
    </row>
    <row r="91" ht="14.25" customHeight="1">
      <c r="J91" s="4"/>
      <c r="K91" s="4"/>
    </row>
    <row r="92" ht="14.25" customHeight="1">
      <c r="J92" s="4"/>
      <c r="K92" s="4"/>
    </row>
    <row r="93" ht="14.25" customHeight="1">
      <c r="J93" s="4"/>
      <c r="K93" s="4"/>
    </row>
    <row r="94" ht="14.25" customHeight="1">
      <c r="J94" s="4"/>
      <c r="K94" s="4"/>
    </row>
    <row r="95" ht="14.25" customHeight="1">
      <c r="J95" s="4"/>
      <c r="K95" s="4"/>
    </row>
    <row r="96" ht="14.25" customHeight="1">
      <c r="J96" s="4"/>
      <c r="K96" s="4"/>
    </row>
    <row r="97" ht="14.25" customHeight="1">
      <c r="J97" s="4"/>
      <c r="K97" s="4"/>
    </row>
    <row r="98" ht="14.25" customHeight="1">
      <c r="J98" s="4"/>
      <c r="K98" s="4"/>
    </row>
    <row r="99" ht="14.25" customHeight="1">
      <c r="J99" s="4"/>
      <c r="K99" s="4"/>
    </row>
    <row r="100" ht="14.25" customHeight="1">
      <c r="J100" s="4"/>
      <c r="K100" s="4"/>
    </row>
    <row r="101" ht="14.25" customHeight="1">
      <c r="J101" s="4"/>
      <c r="K101" s="4"/>
    </row>
    <row r="102" ht="14.25" customHeight="1">
      <c r="J102" s="4"/>
      <c r="K102" s="4"/>
    </row>
    <row r="103" ht="14.25" customHeight="1">
      <c r="J103" s="4"/>
      <c r="K103" s="4"/>
    </row>
    <row r="104" ht="14.25" customHeight="1">
      <c r="J104" s="4"/>
      <c r="K104" s="4"/>
    </row>
    <row r="105" ht="14.25" customHeight="1">
      <c r="J105" s="4"/>
      <c r="K105" s="4"/>
    </row>
    <row r="106" ht="14.25" customHeight="1">
      <c r="J106" s="4"/>
      <c r="K106" s="4"/>
    </row>
    <row r="107" ht="14.25" customHeight="1">
      <c r="J107" s="4"/>
      <c r="K107" s="4"/>
    </row>
    <row r="108" ht="14.25" customHeight="1">
      <c r="J108" s="4"/>
      <c r="K108" s="4"/>
    </row>
    <row r="109" ht="14.25" customHeight="1">
      <c r="J109" s="4"/>
      <c r="K109" s="4"/>
    </row>
    <row r="110" ht="14.25" customHeight="1">
      <c r="J110" s="4"/>
      <c r="K110" s="4"/>
    </row>
    <row r="111" ht="14.25" customHeight="1">
      <c r="J111" s="4"/>
      <c r="K111" s="4"/>
    </row>
    <row r="112" ht="14.25" customHeight="1">
      <c r="J112" s="4"/>
      <c r="K112" s="4"/>
    </row>
    <row r="113" ht="14.25" customHeight="1">
      <c r="J113" s="4"/>
      <c r="K113" s="4"/>
    </row>
    <row r="114" ht="14.25" customHeight="1">
      <c r="J114" s="4"/>
      <c r="K114" s="4"/>
    </row>
    <row r="115" ht="14.25" customHeight="1">
      <c r="J115" s="4"/>
      <c r="K115" s="4"/>
    </row>
    <row r="116" ht="14.25" customHeight="1">
      <c r="J116" s="4"/>
      <c r="K116" s="4"/>
    </row>
    <row r="117" ht="14.25" customHeight="1">
      <c r="J117" s="4"/>
      <c r="K117" s="4"/>
    </row>
    <row r="118" ht="14.25" customHeight="1">
      <c r="J118" s="4"/>
      <c r="K118" s="4"/>
    </row>
    <row r="119" ht="14.25" customHeight="1">
      <c r="J119" s="4"/>
      <c r="K119" s="4"/>
    </row>
    <row r="120" ht="14.25" customHeight="1">
      <c r="J120" s="4"/>
      <c r="K120" s="4"/>
    </row>
    <row r="121" ht="14.25" customHeight="1">
      <c r="J121" s="4"/>
      <c r="K121" s="4"/>
    </row>
    <row r="122" ht="14.25" customHeight="1">
      <c r="J122" s="4"/>
      <c r="K122" s="4"/>
    </row>
    <row r="123" ht="14.25" customHeight="1">
      <c r="J123" s="4"/>
      <c r="K123" s="4"/>
    </row>
    <row r="124" ht="14.25" customHeight="1">
      <c r="J124" s="4"/>
      <c r="K124" s="4"/>
    </row>
    <row r="125" ht="14.25" customHeight="1">
      <c r="J125" s="4"/>
      <c r="K125" s="4"/>
    </row>
    <row r="126" ht="14.25" customHeight="1">
      <c r="J126" s="4"/>
      <c r="K126" s="4"/>
    </row>
    <row r="127" ht="14.25" customHeight="1">
      <c r="J127" s="4"/>
      <c r="K127" s="4"/>
    </row>
    <row r="128" ht="14.25" customHeight="1">
      <c r="J128" s="4"/>
      <c r="K128" s="4"/>
    </row>
    <row r="129" ht="14.25" customHeight="1">
      <c r="J129" s="4"/>
      <c r="K129" s="4"/>
    </row>
    <row r="130" ht="14.25" customHeight="1">
      <c r="J130" s="4"/>
      <c r="K130" s="4"/>
    </row>
    <row r="131" ht="14.25" customHeight="1">
      <c r="J131" s="4"/>
      <c r="K131" s="4"/>
    </row>
    <row r="132" ht="14.25" customHeight="1">
      <c r="J132" s="4"/>
      <c r="K132" s="4"/>
    </row>
    <row r="133" ht="14.25" customHeight="1">
      <c r="J133" s="4"/>
      <c r="K133" s="4"/>
    </row>
    <row r="134" ht="14.25" customHeight="1">
      <c r="J134" s="4"/>
      <c r="K134" s="4"/>
    </row>
    <row r="135" ht="14.25" customHeight="1">
      <c r="J135" s="4"/>
      <c r="K135" s="4"/>
    </row>
    <row r="136" ht="14.25" customHeight="1">
      <c r="J136" s="4"/>
      <c r="K136" s="4"/>
    </row>
    <row r="137" ht="14.25" customHeight="1">
      <c r="J137" s="4"/>
      <c r="K137" s="4"/>
    </row>
    <row r="138" ht="14.25" customHeight="1">
      <c r="J138" s="4"/>
      <c r="K138" s="4"/>
    </row>
    <row r="139" ht="14.25" customHeight="1">
      <c r="J139" s="4"/>
      <c r="K139" s="4"/>
    </row>
    <row r="140" ht="14.25" customHeight="1">
      <c r="J140" s="4"/>
      <c r="K140" s="4"/>
    </row>
    <row r="141" ht="14.25" customHeight="1">
      <c r="J141" s="4"/>
      <c r="K141" s="4"/>
    </row>
    <row r="142" ht="14.25" customHeight="1">
      <c r="J142" s="4"/>
      <c r="K142" s="4"/>
    </row>
    <row r="143" ht="14.25" customHeight="1">
      <c r="J143" s="4"/>
      <c r="K143" s="4"/>
    </row>
    <row r="144" ht="14.25" customHeight="1">
      <c r="J144" s="4"/>
      <c r="K144" s="4"/>
    </row>
    <row r="145" ht="14.25" customHeight="1">
      <c r="J145" s="4"/>
      <c r="K145" s="4"/>
    </row>
    <row r="146" ht="14.25" customHeight="1">
      <c r="J146" s="4"/>
      <c r="K146" s="4"/>
    </row>
    <row r="147" ht="14.25" customHeight="1">
      <c r="J147" s="4"/>
      <c r="K147" s="4"/>
    </row>
    <row r="148" ht="14.25" customHeight="1">
      <c r="J148" s="4"/>
      <c r="K148" s="4"/>
    </row>
    <row r="149" ht="14.25" customHeight="1">
      <c r="J149" s="4"/>
      <c r="K149" s="4"/>
    </row>
    <row r="150" ht="14.25" customHeight="1">
      <c r="J150" s="4"/>
      <c r="K150" s="4"/>
    </row>
    <row r="151" ht="14.25" customHeight="1">
      <c r="J151" s="4"/>
      <c r="K151" s="4"/>
    </row>
    <row r="152" ht="14.25" customHeight="1">
      <c r="J152" s="4"/>
      <c r="K152" s="4"/>
    </row>
    <row r="153" ht="14.25" customHeight="1">
      <c r="J153" s="4"/>
      <c r="K153" s="4"/>
    </row>
    <row r="154" ht="14.25" customHeight="1">
      <c r="J154" s="4"/>
      <c r="K154" s="4"/>
    </row>
    <row r="155" ht="14.25" customHeight="1">
      <c r="J155" s="4"/>
      <c r="K155" s="4"/>
    </row>
    <row r="156" ht="14.25" customHeight="1">
      <c r="J156" s="4"/>
      <c r="K156" s="4"/>
    </row>
    <row r="157" ht="14.25" customHeight="1">
      <c r="J157" s="4"/>
      <c r="K157" s="4"/>
    </row>
    <row r="158" ht="14.25" customHeight="1">
      <c r="J158" s="4"/>
      <c r="K158" s="4"/>
    </row>
    <row r="159" ht="14.25" customHeight="1">
      <c r="J159" s="4"/>
      <c r="K159" s="4"/>
    </row>
    <row r="160" ht="14.25" customHeight="1">
      <c r="J160" s="4"/>
      <c r="K160" s="4"/>
    </row>
    <row r="161" ht="14.25" customHeight="1">
      <c r="J161" s="4"/>
      <c r="K161" s="4"/>
    </row>
    <row r="162" ht="14.25" customHeight="1">
      <c r="J162" s="4"/>
      <c r="K162" s="4"/>
    </row>
    <row r="163" ht="14.25" customHeight="1">
      <c r="J163" s="4"/>
      <c r="K163" s="4"/>
    </row>
    <row r="164" ht="14.25" customHeight="1">
      <c r="J164" s="4"/>
      <c r="K164" s="4"/>
    </row>
    <row r="165" ht="14.25" customHeight="1">
      <c r="J165" s="4"/>
      <c r="K165" s="4"/>
    </row>
    <row r="166" ht="14.25" customHeight="1">
      <c r="J166" s="4"/>
      <c r="K166" s="4"/>
    </row>
    <row r="167" ht="14.25" customHeight="1">
      <c r="J167" s="4"/>
      <c r="K167" s="4"/>
    </row>
    <row r="168" ht="14.25" customHeight="1">
      <c r="J168" s="4"/>
      <c r="K168" s="4"/>
    </row>
    <row r="169" ht="14.25" customHeight="1">
      <c r="J169" s="4"/>
      <c r="K169" s="4"/>
    </row>
    <row r="170" ht="14.25" customHeight="1">
      <c r="J170" s="4"/>
      <c r="K170" s="4"/>
    </row>
    <row r="171" ht="14.25" customHeight="1">
      <c r="J171" s="4"/>
      <c r="K171" s="4"/>
    </row>
    <row r="172" ht="14.25" customHeight="1">
      <c r="J172" s="4"/>
      <c r="K172" s="4"/>
    </row>
    <row r="173" ht="14.25" customHeight="1">
      <c r="J173" s="4"/>
      <c r="K173" s="4"/>
    </row>
    <row r="174" ht="14.25" customHeight="1">
      <c r="J174" s="4"/>
      <c r="K174" s="4"/>
    </row>
    <row r="175" ht="14.25" customHeight="1">
      <c r="J175" s="4"/>
      <c r="K175" s="4"/>
    </row>
    <row r="176" ht="14.25" customHeight="1">
      <c r="J176" s="4"/>
      <c r="K176" s="4"/>
    </row>
    <row r="177" ht="14.25" customHeight="1">
      <c r="J177" s="4"/>
      <c r="K177" s="4"/>
    </row>
    <row r="178" ht="14.25" customHeight="1">
      <c r="J178" s="4"/>
      <c r="K178" s="4"/>
    </row>
    <row r="179" ht="14.25" customHeight="1">
      <c r="J179" s="4"/>
      <c r="K179" s="4"/>
    </row>
    <row r="180" ht="14.25" customHeight="1">
      <c r="J180" s="4"/>
      <c r="K180" s="4"/>
    </row>
    <row r="181" ht="14.25" customHeight="1">
      <c r="J181" s="4"/>
      <c r="K181" s="4"/>
    </row>
    <row r="182" ht="14.25" customHeight="1">
      <c r="J182" s="4"/>
      <c r="K182" s="4"/>
    </row>
    <row r="183" ht="14.25" customHeight="1">
      <c r="J183" s="4"/>
      <c r="K183" s="4"/>
    </row>
    <row r="184" ht="14.25" customHeight="1">
      <c r="J184" s="4"/>
      <c r="K184" s="4"/>
    </row>
    <row r="185" ht="14.25" customHeight="1">
      <c r="J185" s="4"/>
      <c r="K185" s="4"/>
    </row>
    <row r="186" ht="14.25" customHeight="1">
      <c r="J186" s="4"/>
      <c r="K186" s="4"/>
    </row>
    <row r="187" ht="14.25" customHeight="1">
      <c r="J187" s="4"/>
      <c r="K187" s="4"/>
    </row>
    <row r="188" ht="14.25" customHeight="1">
      <c r="J188" s="4"/>
      <c r="K188" s="4"/>
    </row>
    <row r="189" ht="14.25" customHeight="1">
      <c r="J189" s="4"/>
      <c r="K189" s="4"/>
    </row>
    <row r="190" ht="14.25" customHeight="1">
      <c r="J190" s="4"/>
      <c r="K190" s="4"/>
    </row>
    <row r="191" ht="14.25" customHeight="1">
      <c r="J191" s="4"/>
      <c r="K191" s="4"/>
    </row>
    <row r="192" ht="14.25" customHeight="1">
      <c r="J192" s="4"/>
      <c r="K192" s="4"/>
    </row>
    <row r="193" ht="14.25" customHeight="1">
      <c r="J193" s="4"/>
      <c r="K193" s="4"/>
    </row>
    <row r="194" ht="14.25" customHeight="1">
      <c r="J194" s="4"/>
      <c r="K194" s="4"/>
    </row>
    <row r="195" ht="14.25" customHeight="1">
      <c r="J195" s="4"/>
      <c r="K195" s="4"/>
    </row>
    <row r="196" ht="14.25" customHeight="1">
      <c r="J196" s="4"/>
      <c r="K196" s="4"/>
    </row>
    <row r="197" ht="14.25" customHeight="1">
      <c r="J197" s="4"/>
      <c r="K197" s="4"/>
    </row>
    <row r="198" ht="14.25" customHeight="1">
      <c r="J198" s="4"/>
      <c r="K198" s="4"/>
    </row>
    <row r="199" ht="14.25" customHeight="1">
      <c r="J199" s="4"/>
      <c r="K199" s="4"/>
    </row>
    <row r="200" ht="14.25" customHeight="1">
      <c r="J200" s="4"/>
      <c r="K200" s="4"/>
    </row>
    <row r="201" ht="14.25" customHeight="1">
      <c r="J201" s="4"/>
      <c r="K201" s="4"/>
    </row>
    <row r="202" ht="14.25" customHeight="1">
      <c r="J202" s="4"/>
      <c r="K202" s="4"/>
    </row>
    <row r="203" ht="14.25" customHeight="1">
      <c r="J203" s="4"/>
      <c r="K203" s="4"/>
    </row>
    <row r="204" ht="14.25" customHeight="1">
      <c r="J204" s="4"/>
      <c r="K204" s="4"/>
    </row>
    <row r="205" ht="14.25" customHeight="1">
      <c r="J205" s="4"/>
      <c r="K205" s="4"/>
    </row>
    <row r="206" ht="14.25" customHeight="1">
      <c r="J206" s="4"/>
      <c r="K206" s="4"/>
    </row>
    <row r="207" ht="14.25" customHeight="1">
      <c r="J207" s="4"/>
      <c r="K207" s="4"/>
    </row>
    <row r="208" ht="14.25" customHeight="1">
      <c r="J208" s="4"/>
      <c r="K208" s="4"/>
    </row>
    <row r="209" ht="14.25" customHeight="1">
      <c r="J209" s="4"/>
      <c r="K209" s="4"/>
    </row>
    <row r="210" ht="14.25" customHeight="1">
      <c r="J210" s="4"/>
      <c r="K210" s="4"/>
    </row>
    <row r="211" ht="14.25" customHeight="1">
      <c r="J211" s="4"/>
      <c r="K211" s="4"/>
    </row>
    <row r="212" ht="14.25" customHeight="1">
      <c r="J212" s="4"/>
      <c r="K212" s="4"/>
    </row>
    <row r="213" ht="14.25" customHeight="1">
      <c r="J213" s="4"/>
      <c r="K213" s="4"/>
    </row>
    <row r="214" ht="14.25" customHeight="1">
      <c r="J214" s="4"/>
      <c r="K214" s="4"/>
    </row>
    <row r="215" ht="14.25" customHeight="1">
      <c r="J215" s="4"/>
      <c r="K215" s="4"/>
    </row>
    <row r="216" ht="14.25" customHeight="1">
      <c r="J216" s="4"/>
      <c r="K216" s="4"/>
    </row>
    <row r="217" ht="14.25" customHeight="1">
      <c r="J217" s="4"/>
      <c r="K217" s="4"/>
    </row>
    <row r="218" ht="14.25" customHeight="1">
      <c r="J218" s="4"/>
      <c r="K218" s="4"/>
    </row>
    <row r="219" ht="14.25" customHeight="1">
      <c r="J219" s="4"/>
      <c r="K219" s="4"/>
    </row>
    <row r="220" ht="14.25" customHeight="1">
      <c r="J220" s="4"/>
      <c r="K220" s="4"/>
    </row>
    <row r="221" ht="14.25" customHeight="1">
      <c r="J221" s="4"/>
      <c r="K221" s="4"/>
    </row>
    <row r="222" ht="14.25" customHeight="1">
      <c r="J222" s="4"/>
      <c r="K222" s="4"/>
    </row>
    <row r="223" ht="14.25" customHeight="1">
      <c r="J223" s="4"/>
      <c r="K223" s="4"/>
    </row>
    <row r="224" ht="14.25" customHeight="1">
      <c r="J224" s="4"/>
      <c r="K224" s="4"/>
    </row>
    <row r="225" ht="14.25" customHeight="1">
      <c r="J225" s="4"/>
      <c r="K225" s="4"/>
    </row>
    <row r="226" ht="14.25" customHeight="1">
      <c r="J226" s="4"/>
      <c r="K226" s="4"/>
    </row>
    <row r="227" ht="14.25" customHeight="1">
      <c r="J227" s="4"/>
      <c r="K227" s="4"/>
    </row>
    <row r="228" ht="14.25" customHeight="1">
      <c r="J228" s="4"/>
      <c r="K228" s="4"/>
    </row>
    <row r="229" ht="14.25" customHeight="1">
      <c r="J229" s="4"/>
      <c r="K229" s="4"/>
    </row>
    <row r="230" ht="14.25" customHeight="1">
      <c r="J230" s="4"/>
      <c r="K230" s="4"/>
    </row>
    <row r="231" ht="14.25" customHeight="1">
      <c r="J231" s="4"/>
      <c r="K231" s="4"/>
    </row>
    <row r="232" ht="14.25" customHeight="1">
      <c r="J232" s="4"/>
      <c r="K232" s="4"/>
    </row>
    <row r="233" ht="14.25" customHeight="1">
      <c r="J233" s="4"/>
      <c r="K233" s="4"/>
    </row>
    <row r="234" ht="14.25" customHeight="1">
      <c r="J234" s="4"/>
      <c r="K234" s="4"/>
    </row>
    <row r="235" ht="14.25" customHeight="1">
      <c r="J235" s="4"/>
      <c r="K235" s="4"/>
    </row>
    <row r="236" ht="14.25" customHeight="1">
      <c r="J236" s="4"/>
      <c r="K236" s="4"/>
    </row>
    <row r="237" ht="14.25" customHeight="1">
      <c r="J237" s="4"/>
      <c r="K237" s="4"/>
    </row>
    <row r="238" ht="14.25" customHeight="1">
      <c r="J238" s="4"/>
      <c r="K238" s="4"/>
    </row>
    <row r="239" ht="14.25" customHeight="1">
      <c r="J239" s="4"/>
      <c r="K239" s="4"/>
    </row>
    <row r="240" ht="14.25" customHeight="1">
      <c r="J240" s="4"/>
      <c r="K240" s="4"/>
    </row>
    <row r="241" ht="14.25" customHeight="1">
      <c r="J241" s="4"/>
      <c r="K241" s="4"/>
    </row>
    <row r="242" ht="14.25" customHeight="1">
      <c r="J242" s="4"/>
      <c r="K242" s="4"/>
    </row>
    <row r="243" ht="14.25" customHeight="1">
      <c r="J243" s="4"/>
      <c r="K243" s="4"/>
    </row>
    <row r="244" ht="14.25" customHeight="1">
      <c r="J244" s="4"/>
      <c r="K244" s="4"/>
    </row>
    <row r="245" ht="14.25" customHeight="1">
      <c r="J245" s="4"/>
      <c r="K245" s="4"/>
    </row>
    <row r="246" ht="14.25" customHeight="1">
      <c r="J246" s="4"/>
      <c r="K246" s="4"/>
    </row>
    <row r="247" ht="14.25" customHeight="1">
      <c r="J247" s="4"/>
      <c r="K247" s="4"/>
    </row>
    <row r="248" ht="14.25" customHeight="1">
      <c r="J248" s="4"/>
      <c r="K248" s="4"/>
    </row>
    <row r="249" ht="14.25" customHeight="1">
      <c r="J249" s="4"/>
      <c r="K249" s="4"/>
    </row>
    <row r="250" ht="14.25" customHeight="1">
      <c r="J250" s="4"/>
      <c r="K250" s="4"/>
    </row>
    <row r="251" ht="14.25" customHeight="1">
      <c r="J251" s="4"/>
      <c r="K251" s="4"/>
    </row>
    <row r="252" ht="14.25" customHeight="1">
      <c r="J252" s="4"/>
      <c r="K252" s="4"/>
    </row>
    <row r="253" ht="14.25" customHeight="1">
      <c r="J253" s="4"/>
      <c r="K253" s="4"/>
    </row>
    <row r="254" ht="14.25" customHeight="1">
      <c r="J254" s="4"/>
      <c r="K254" s="4"/>
    </row>
    <row r="255" ht="14.25" customHeight="1">
      <c r="J255" s="4"/>
      <c r="K255" s="4"/>
    </row>
    <row r="256" ht="14.25" customHeight="1">
      <c r="J256" s="4"/>
      <c r="K256" s="4"/>
    </row>
    <row r="257" ht="14.25" customHeight="1">
      <c r="J257" s="4"/>
      <c r="K257" s="4"/>
    </row>
    <row r="258" ht="14.25" customHeight="1">
      <c r="J258" s="4"/>
      <c r="K258" s="4"/>
    </row>
    <row r="259" ht="14.25" customHeight="1">
      <c r="J259" s="4"/>
      <c r="K259" s="4"/>
    </row>
    <row r="260" ht="14.25" customHeight="1">
      <c r="J260" s="4"/>
      <c r="K260" s="4"/>
    </row>
    <row r="261" ht="14.25" customHeight="1">
      <c r="J261" s="4"/>
      <c r="K261" s="4"/>
    </row>
    <row r="262" ht="14.25" customHeight="1">
      <c r="J262" s="4"/>
      <c r="K262" s="4"/>
    </row>
    <row r="263" ht="14.25" customHeight="1">
      <c r="J263" s="4"/>
      <c r="K263" s="4"/>
    </row>
    <row r="264" ht="14.25" customHeight="1">
      <c r="J264" s="4"/>
      <c r="K264" s="4"/>
    </row>
    <row r="265" ht="14.25" customHeight="1">
      <c r="J265" s="4"/>
      <c r="K265" s="4"/>
    </row>
    <row r="266" ht="14.25" customHeight="1">
      <c r="J266" s="4"/>
      <c r="K266" s="4"/>
    </row>
    <row r="267" ht="14.25" customHeight="1">
      <c r="J267" s="4"/>
      <c r="K267" s="4"/>
    </row>
    <row r="268" ht="14.25" customHeight="1">
      <c r="J268" s="4"/>
      <c r="K268" s="4"/>
    </row>
    <row r="269" ht="14.25" customHeight="1">
      <c r="J269" s="4"/>
      <c r="K269" s="4"/>
    </row>
    <row r="270" ht="14.25" customHeight="1">
      <c r="J270" s="4"/>
      <c r="K270" s="4"/>
    </row>
    <row r="271" ht="14.25" customHeight="1">
      <c r="J271" s="4"/>
      <c r="K271" s="4"/>
    </row>
    <row r="272" ht="14.25" customHeight="1">
      <c r="J272" s="4"/>
      <c r="K272" s="4"/>
    </row>
    <row r="273" ht="14.25" customHeight="1">
      <c r="J273" s="4"/>
      <c r="K273" s="4"/>
    </row>
    <row r="274" ht="14.25" customHeight="1">
      <c r="J274" s="4"/>
      <c r="K274" s="4"/>
    </row>
    <row r="275" ht="14.25" customHeight="1">
      <c r="J275" s="4"/>
      <c r="K275" s="4"/>
    </row>
    <row r="276" ht="14.25" customHeight="1">
      <c r="J276" s="4"/>
      <c r="K276" s="4"/>
    </row>
    <row r="277" ht="14.25" customHeight="1">
      <c r="J277" s="4"/>
      <c r="K277" s="4"/>
    </row>
    <row r="278" ht="14.25" customHeight="1">
      <c r="J278" s="4"/>
      <c r="K278" s="4"/>
    </row>
    <row r="279" ht="14.25" customHeight="1">
      <c r="J279" s="4"/>
      <c r="K279" s="4"/>
    </row>
    <row r="280" ht="14.25" customHeight="1">
      <c r="J280" s="4"/>
      <c r="K280" s="4"/>
    </row>
    <row r="281" ht="14.25" customHeight="1">
      <c r="J281" s="4"/>
      <c r="K281" s="4"/>
    </row>
    <row r="282" ht="14.25" customHeight="1">
      <c r="J282" s="4"/>
      <c r="K282" s="4"/>
    </row>
    <row r="283" ht="14.25" customHeight="1">
      <c r="J283" s="4"/>
      <c r="K283" s="4"/>
    </row>
    <row r="284" ht="14.25" customHeight="1">
      <c r="J284" s="4"/>
      <c r="K284" s="4"/>
    </row>
    <row r="285" ht="14.25" customHeight="1">
      <c r="J285" s="4"/>
      <c r="K285" s="4"/>
    </row>
    <row r="286" ht="14.25" customHeight="1">
      <c r="J286" s="4"/>
      <c r="K286" s="4"/>
    </row>
    <row r="287" ht="14.25" customHeight="1">
      <c r="J287" s="4"/>
      <c r="K287" s="4"/>
    </row>
    <row r="288" ht="14.25" customHeight="1">
      <c r="J288" s="4"/>
      <c r="K288" s="4"/>
    </row>
    <row r="289" ht="14.25" customHeight="1">
      <c r="J289" s="4"/>
      <c r="K289" s="4"/>
    </row>
    <row r="290" ht="14.25" customHeight="1">
      <c r="J290" s="4"/>
      <c r="K290" s="4"/>
    </row>
    <row r="291" ht="14.25" customHeight="1">
      <c r="J291" s="4"/>
      <c r="K291" s="4"/>
    </row>
    <row r="292" ht="14.25" customHeight="1">
      <c r="J292" s="4"/>
      <c r="K292" s="4"/>
    </row>
    <row r="293" ht="14.25" customHeight="1">
      <c r="J293" s="4"/>
      <c r="K293" s="4"/>
    </row>
    <row r="294" ht="14.25" customHeight="1">
      <c r="J294" s="4"/>
      <c r="K294" s="4"/>
    </row>
    <row r="295" ht="14.25" customHeight="1">
      <c r="J295" s="4"/>
      <c r="K295" s="4"/>
    </row>
    <row r="296" ht="14.25" customHeight="1">
      <c r="J296" s="4"/>
      <c r="K296" s="4"/>
    </row>
    <row r="297" ht="14.25" customHeight="1">
      <c r="J297" s="4"/>
      <c r="K297" s="4"/>
    </row>
    <row r="298" ht="14.25" customHeight="1">
      <c r="J298" s="4"/>
      <c r="K298" s="4"/>
    </row>
    <row r="299" ht="14.25" customHeight="1">
      <c r="J299" s="4"/>
      <c r="K299" s="4"/>
    </row>
    <row r="300" ht="14.25" customHeight="1">
      <c r="J300" s="4"/>
      <c r="K300" s="4"/>
    </row>
    <row r="301" ht="14.25" customHeight="1">
      <c r="J301" s="4"/>
      <c r="K301" s="4"/>
    </row>
    <row r="302" ht="14.25" customHeight="1">
      <c r="J302" s="4"/>
      <c r="K302" s="4"/>
    </row>
    <row r="303" ht="14.25" customHeight="1">
      <c r="J303" s="4"/>
      <c r="K303" s="4"/>
    </row>
    <row r="304" ht="14.25" customHeight="1">
      <c r="J304" s="4"/>
      <c r="K304" s="4"/>
    </row>
    <row r="305" ht="14.25" customHeight="1">
      <c r="J305" s="4"/>
      <c r="K305" s="4"/>
    </row>
    <row r="306" ht="14.25" customHeight="1">
      <c r="J306" s="4"/>
      <c r="K306" s="4"/>
    </row>
    <row r="307" ht="14.25" customHeight="1">
      <c r="J307" s="4"/>
      <c r="K307" s="4"/>
    </row>
    <row r="308" ht="14.25" customHeight="1">
      <c r="J308" s="4"/>
      <c r="K308" s="4"/>
    </row>
    <row r="309" ht="14.25" customHeight="1">
      <c r="J309" s="4"/>
      <c r="K309" s="4"/>
    </row>
    <row r="310" ht="14.25" customHeight="1">
      <c r="J310" s="4"/>
      <c r="K310" s="4"/>
    </row>
    <row r="311" ht="14.25" customHeight="1">
      <c r="J311" s="4"/>
      <c r="K311" s="4"/>
    </row>
    <row r="312" ht="14.25" customHeight="1">
      <c r="J312" s="4"/>
      <c r="K312" s="4"/>
    </row>
    <row r="313" ht="14.25" customHeight="1">
      <c r="J313" s="4"/>
      <c r="K313" s="4"/>
    </row>
    <row r="314" ht="14.25" customHeight="1">
      <c r="J314" s="4"/>
      <c r="K314" s="4"/>
    </row>
    <row r="315" ht="14.25" customHeight="1">
      <c r="J315" s="4"/>
      <c r="K315" s="4"/>
    </row>
    <row r="316" ht="14.25" customHeight="1">
      <c r="J316" s="4"/>
      <c r="K316" s="4"/>
    </row>
    <row r="317" ht="14.25" customHeight="1">
      <c r="J317" s="4"/>
      <c r="K317" s="4"/>
    </row>
    <row r="318" ht="14.25" customHeight="1">
      <c r="J318" s="4"/>
      <c r="K318" s="4"/>
    </row>
    <row r="319" ht="14.25" customHeight="1">
      <c r="J319" s="4"/>
      <c r="K319" s="4"/>
    </row>
    <row r="320" ht="14.25" customHeight="1">
      <c r="J320" s="4"/>
      <c r="K320" s="4"/>
    </row>
    <row r="321" ht="14.25" customHeight="1">
      <c r="J321" s="4"/>
      <c r="K321" s="4"/>
    </row>
    <row r="322" ht="14.25" customHeight="1">
      <c r="J322" s="4"/>
      <c r="K322" s="4"/>
    </row>
    <row r="323" ht="14.25" customHeight="1">
      <c r="J323" s="4"/>
      <c r="K323" s="4"/>
    </row>
    <row r="324" ht="14.25" customHeight="1">
      <c r="J324" s="4"/>
      <c r="K324" s="4"/>
    </row>
    <row r="325" ht="14.25" customHeight="1">
      <c r="J325" s="4"/>
      <c r="K325" s="4"/>
    </row>
    <row r="326" ht="14.25" customHeight="1">
      <c r="J326" s="4"/>
      <c r="K326" s="4"/>
    </row>
    <row r="327" ht="14.25" customHeight="1">
      <c r="J327" s="4"/>
      <c r="K327" s="4"/>
    </row>
    <row r="328" ht="14.25" customHeight="1">
      <c r="J328" s="4"/>
      <c r="K328" s="4"/>
    </row>
    <row r="329" ht="14.25" customHeight="1">
      <c r="J329" s="4"/>
      <c r="K329" s="4"/>
    </row>
    <row r="330" ht="14.25" customHeight="1">
      <c r="J330" s="4"/>
      <c r="K330" s="4"/>
    </row>
    <row r="331" ht="14.25" customHeight="1">
      <c r="J331" s="4"/>
      <c r="K331" s="4"/>
    </row>
    <row r="332" ht="14.25" customHeight="1">
      <c r="J332" s="4"/>
      <c r="K332" s="4"/>
    </row>
    <row r="333" ht="14.25" customHeight="1">
      <c r="J333" s="4"/>
      <c r="K333" s="4"/>
    </row>
    <row r="334" ht="14.25" customHeight="1">
      <c r="J334" s="4"/>
      <c r="K334" s="4"/>
    </row>
    <row r="335" ht="14.25" customHeight="1">
      <c r="J335" s="4"/>
      <c r="K335" s="4"/>
    </row>
    <row r="336" ht="14.25" customHeight="1">
      <c r="J336" s="4"/>
      <c r="K336" s="4"/>
    </row>
    <row r="337" ht="14.25" customHeight="1">
      <c r="J337" s="4"/>
      <c r="K337" s="4"/>
    </row>
    <row r="338" ht="14.25" customHeight="1">
      <c r="J338" s="4"/>
      <c r="K338" s="4"/>
    </row>
    <row r="339" ht="14.25" customHeight="1">
      <c r="J339" s="4"/>
      <c r="K339" s="4"/>
    </row>
    <row r="340" ht="14.25" customHeight="1">
      <c r="J340" s="4"/>
      <c r="K340" s="4"/>
    </row>
    <row r="341" ht="14.25" customHeight="1">
      <c r="J341" s="4"/>
      <c r="K341" s="4"/>
    </row>
    <row r="342" ht="14.25" customHeight="1">
      <c r="J342" s="4"/>
      <c r="K342" s="4"/>
    </row>
    <row r="343" ht="14.25" customHeight="1">
      <c r="J343" s="4"/>
      <c r="K343" s="4"/>
    </row>
    <row r="344" ht="14.25" customHeight="1">
      <c r="J344" s="4"/>
      <c r="K344" s="4"/>
    </row>
    <row r="345" ht="14.25" customHeight="1">
      <c r="J345" s="4"/>
      <c r="K345" s="4"/>
    </row>
    <row r="346" ht="14.25" customHeight="1">
      <c r="J346" s="4"/>
      <c r="K346" s="4"/>
    </row>
    <row r="347" ht="14.25" customHeight="1">
      <c r="J347" s="4"/>
      <c r="K347" s="4"/>
    </row>
    <row r="348" ht="14.25" customHeight="1">
      <c r="J348" s="4"/>
      <c r="K348" s="4"/>
    </row>
    <row r="349" ht="14.25" customHeight="1">
      <c r="J349" s="4"/>
      <c r="K349" s="4"/>
    </row>
    <row r="350" ht="14.25" customHeight="1">
      <c r="J350" s="4"/>
      <c r="K350" s="4"/>
    </row>
    <row r="351" ht="14.25" customHeight="1">
      <c r="J351" s="4"/>
      <c r="K351" s="4"/>
    </row>
    <row r="352" ht="14.25" customHeight="1">
      <c r="J352" s="4"/>
      <c r="K352" s="4"/>
    </row>
    <row r="353" ht="14.25" customHeight="1">
      <c r="J353" s="4"/>
      <c r="K353" s="4"/>
    </row>
    <row r="354" ht="14.25" customHeight="1">
      <c r="J354" s="4"/>
      <c r="K354" s="4"/>
    </row>
    <row r="355" ht="14.25" customHeight="1">
      <c r="J355" s="4"/>
      <c r="K355" s="4"/>
    </row>
    <row r="356" ht="14.25" customHeight="1">
      <c r="J356" s="4"/>
      <c r="K356" s="4"/>
    </row>
    <row r="357" ht="14.25" customHeight="1">
      <c r="J357" s="4"/>
      <c r="K357" s="4"/>
    </row>
    <row r="358" ht="14.25" customHeight="1">
      <c r="J358" s="4"/>
      <c r="K358" s="4"/>
    </row>
    <row r="359" ht="14.25" customHeight="1">
      <c r="J359" s="4"/>
      <c r="K359" s="4"/>
    </row>
    <row r="360" ht="14.25" customHeight="1">
      <c r="J360" s="4"/>
      <c r="K360" s="4"/>
    </row>
    <row r="361" ht="14.25" customHeight="1">
      <c r="J361" s="4"/>
      <c r="K361" s="4"/>
    </row>
    <row r="362" ht="14.25" customHeight="1">
      <c r="J362" s="4"/>
      <c r="K362" s="4"/>
    </row>
    <row r="363" ht="14.25" customHeight="1">
      <c r="J363" s="4"/>
      <c r="K363" s="4"/>
    </row>
    <row r="364" ht="14.25" customHeight="1">
      <c r="J364" s="4"/>
      <c r="K364" s="4"/>
    </row>
    <row r="365" ht="14.25" customHeight="1">
      <c r="J365" s="4"/>
      <c r="K365" s="4"/>
    </row>
    <row r="366" ht="14.25" customHeight="1">
      <c r="J366" s="4"/>
      <c r="K366" s="4"/>
    </row>
    <row r="367" ht="14.25" customHeight="1">
      <c r="J367" s="4"/>
      <c r="K367" s="4"/>
    </row>
    <row r="368" ht="14.25" customHeight="1">
      <c r="J368" s="4"/>
      <c r="K368" s="4"/>
    </row>
    <row r="369" ht="14.25" customHeight="1">
      <c r="J369" s="4"/>
      <c r="K369" s="4"/>
    </row>
    <row r="370" ht="14.25" customHeight="1">
      <c r="J370" s="4"/>
      <c r="K370" s="4"/>
    </row>
    <row r="371" ht="14.25" customHeight="1">
      <c r="J371" s="4"/>
      <c r="K371" s="4"/>
    </row>
    <row r="372" ht="14.25" customHeight="1">
      <c r="J372" s="4"/>
      <c r="K372" s="4"/>
    </row>
    <row r="373" ht="14.25" customHeight="1">
      <c r="J373" s="4"/>
      <c r="K373" s="4"/>
    </row>
    <row r="374" ht="14.25" customHeight="1">
      <c r="J374" s="4"/>
      <c r="K374" s="4"/>
    </row>
    <row r="375" ht="14.25" customHeight="1">
      <c r="J375" s="4"/>
      <c r="K375" s="4"/>
    </row>
    <row r="376" ht="14.25" customHeight="1">
      <c r="J376" s="4"/>
      <c r="K376" s="4"/>
    </row>
    <row r="377" ht="14.25" customHeight="1">
      <c r="J377" s="4"/>
      <c r="K377" s="4"/>
    </row>
    <row r="378" ht="14.25" customHeight="1">
      <c r="J378" s="4"/>
      <c r="K378" s="4"/>
    </row>
    <row r="379" ht="14.25" customHeight="1">
      <c r="J379" s="4"/>
      <c r="K379" s="4"/>
    </row>
    <row r="380" ht="14.25" customHeight="1">
      <c r="J380" s="4"/>
      <c r="K380" s="4"/>
    </row>
    <row r="381" ht="14.25" customHeight="1">
      <c r="J381" s="4"/>
      <c r="K381" s="4"/>
    </row>
    <row r="382" ht="14.25" customHeight="1">
      <c r="J382" s="4"/>
      <c r="K382" s="4"/>
    </row>
    <row r="383" ht="14.25" customHeight="1">
      <c r="J383" s="4"/>
      <c r="K383" s="4"/>
    </row>
    <row r="384" ht="14.25" customHeight="1">
      <c r="J384" s="4"/>
      <c r="K384" s="4"/>
    </row>
    <row r="385" ht="14.25" customHeight="1">
      <c r="J385" s="4"/>
      <c r="K385" s="4"/>
    </row>
    <row r="386" ht="14.25" customHeight="1">
      <c r="J386" s="4"/>
      <c r="K386" s="4"/>
    </row>
    <row r="387" ht="14.25" customHeight="1">
      <c r="J387" s="4"/>
      <c r="K387" s="4"/>
    </row>
    <row r="388" ht="14.25" customHeight="1">
      <c r="J388" s="4"/>
      <c r="K388" s="4"/>
    </row>
    <row r="389" ht="14.25" customHeight="1">
      <c r="J389" s="4"/>
      <c r="K389" s="4"/>
    </row>
    <row r="390" ht="14.25" customHeight="1">
      <c r="J390" s="4"/>
      <c r="K390" s="4"/>
    </row>
    <row r="391" ht="14.25" customHeight="1">
      <c r="J391" s="4"/>
      <c r="K391" s="4"/>
    </row>
    <row r="392" ht="14.25" customHeight="1">
      <c r="J392" s="4"/>
      <c r="K392" s="4"/>
    </row>
    <row r="393" ht="14.25" customHeight="1">
      <c r="J393" s="4"/>
      <c r="K393" s="4"/>
    </row>
    <row r="394" ht="14.25" customHeight="1">
      <c r="J394" s="4"/>
      <c r="K394" s="4"/>
    </row>
    <row r="395" ht="14.25" customHeight="1">
      <c r="J395" s="4"/>
      <c r="K395" s="4"/>
    </row>
    <row r="396" ht="14.25" customHeight="1">
      <c r="J396" s="4"/>
      <c r="K396" s="4"/>
    </row>
    <row r="397" ht="14.25" customHeight="1">
      <c r="J397" s="4"/>
      <c r="K397" s="4"/>
    </row>
    <row r="398" ht="14.25" customHeight="1">
      <c r="J398" s="4"/>
      <c r="K398" s="4"/>
    </row>
    <row r="399" ht="14.25" customHeight="1">
      <c r="J399" s="4"/>
      <c r="K399" s="4"/>
    </row>
    <row r="400" ht="14.25" customHeight="1">
      <c r="J400" s="4"/>
      <c r="K400" s="4"/>
    </row>
    <row r="401" ht="14.25" customHeight="1">
      <c r="J401" s="4"/>
      <c r="K401" s="4"/>
    </row>
    <row r="402" ht="14.25" customHeight="1">
      <c r="J402" s="4"/>
      <c r="K402" s="4"/>
    </row>
    <row r="403" ht="14.25" customHeight="1">
      <c r="J403" s="4"/>
      <c r="K403" s="4"/>
    </row>
    <row r="404" ht="14.25" customHeight="1">
      <c r="J404" s="4"/>
      <c r="K404" s="4"/>
    </row>
    <row r="405" ht="14.25" customHeight="1">
      <c r="J405" s="4"/>
      <c r="K405" s="4"/>
    </row>
    <row r="406" ht="14.25" customHeight="1">
      <c r="J406" s="4"/>
      <c r="K406" s="4"/>
    </row>
    <row r="407" ht="14.25" customHeight="1">
      <c r="J407" s="4"/>
      <c r="K407" s="4"/>
    </row>
    <row r="408" ht="14.25" customHeight="1">
      <c r="J408" s="4"/>
      <c r="K408" s="4"/>
    </row>
    <row r="409" ht="14.25" customHeight="1">
      <c r="J409" s="4"/>
      <c r="K409" s="4"/>
    </row>
    <row r="410" ht="14.25" customHeight="1">
      <c r="J410" s="4"/>
      <c r="K410" s="4"/>
    </row>
    <row r="411" ht="14.25" customHeight="1">
      <c r="J411" s="4"/>
      <c r="K411" s="4"/>
    </row>
    <row r="412" ht="14.25" customHeight="1">
      <c r="J412" s="4"/>
      <c r="K412" s="4"/>
    </row>
    <row r="413" ht="14.25" customHeight="1">
      <c r="J413" s="4"/>
      <c r="K413" s="4"/>
    </row>
    <row r="414" ht="14.25" customHeight="1">
      <c r="J414" s="4"/>
      <c r="K414" s="4"/>
    </row>
    <row r="415" ht="14.25" customHeight="1">
      <c r="J415" s="4"/>
      <c r="K415" s="4"/>
    </row>
    <row r="416" ht="14.25" customHeight="1">
      <c r="J416" s="4"/>
      <c r="K416" s="4"/>
    </row>
    <row r="417" ht="14.25" customHeight="1">
      <c r="J417" s="4"/>
      <c r="K417" s="4"/>
    </row>
    <row r="418" ht="14.25" customHeight="1">
      <c r="J418" s="4"/>
      <c r="K418" s="4"/>
    </row>
    <row r="419" ht="14.25" customHeight="1">
      <c r="J419" s="4"/>
      <c r="K419" s="4"/>
    </row>
    <row r="420" ht="14.25" customHeight="1">
      <c r="J420" s="4"/>
      <c r="K420" s="4"/>
    </row>
    <row r="421" ht="14.25" customHeight="1">
      <c r="J421" s="4"/>
      <c r="K421" s="4"/>
    </row>
    <row r="422" ht="14.25" customHeight="1">
      <c r="J422" s="4"/>
      <c r="K422" s="4"/>
    </row>
    <row r="423" ht="14.25" customHeight="1">
      <c r="J423" s="4"/>
      <c r="K423" s="4"/>
    </row>
    <row r="424" ht="14.25" customHeight="1">
      <c r="J424" s="4"/>
      <c r="K424" s="4"/>
    </row>
    <row r="425" ht="14.25" customHeight="1">
      <c r="J425" s="4"/>
      <c r="K425" s="4"/>
    </row>
    <row r="426" ht="14.25" customHeight="1">
      <c r="J426" s="4"/>
      <c r="K426" s="4"/>
    </row>
    <row r="427" ht="14.25" customHeight="1">
      <c r="J427" s="4"/>
      <c r="K427" s="4"/>
    </row>
    <row r="428" ht="14.25" customHeight="1">
      <c r="J428" s="4"/>
      <c r="K428" s="4"/>
    </row>
    <row r="429" ht="14.25" customHeight="1">
      <c r="J429" s="4"/>
      <c r="K429" s="4"/>
    </row>
    <row r="430" ht="14.25" customHeight="1">
      <c r="J430" s="4"/>
      <c r="K430" s="4"/>
    </row>
    <row r="431" ht="14.25" customHeight="1">
      <c r="J431" s="4"/>
      <c r="K431" s="4"/>
    </row>
    <row r="432" ht="14.25" customHeight="1">
      <c r="J432" s="4"/>
      <c r="K432" s="4"/>
    </row>
    <row r="433" ht="14.25" customHeight="1">
      <c r="J433" s="4"/>
      <c r="K433" s="4"/>
    </row>
    <row r="434" ht="14.25" customHeight="1">
      <c r="J434" s="4"/>
      <c r="K434" s="4"/>
    </row>
    <row r="435" ht="14.25" customHeight="1">
      <c r="J435" s="4"/>
      <c r="K435" s="4"/>
    </row>
    <row r="436" ht="14.25" customHeight="1">
      <c r="J436" s="4"/>
      <c r="K436" s="4"/>
    </row>
    <row r="437" ht="14.25" customHeight="1">
      <c r="J437" s="4"/>
      <c r="K437" s="4"/>
    </row>
    <row r="438" ht="14.25" customHeight="1">
      <c r="J438" s="4"/>
      <c r="K438" s="4"/>
    </row>
    <row r="439" ht="14.25" customHeight="1">
      <c r="J439" s="4"/>
      <c r="K439" s="4"/>
    </row>
    <row r="440" ht="14.25" customHeight="1">
      <c r="J440" s="4"/>
      <c r="K440" s="4"/>
    </row>
    <row r="441" ht="14.25" customHeight="1">
      <c r="J441" s="4"/>
      <c r="K441" s="4"/>
    </row>
    <row r="442" ht="14.25" customHeight="1">
      <c r="J442" s="4"/>
      <c r="K442" s="4"/>
    </row>
    <row r="443" ht="14.25" customHeight="1">
      <c r="J443" s="4"/>
      <c r="K443" s="4"/>
    </row>
    <row r="444" ht="14.25" customHeight="1">
      <c r="J444" s="4"/>
      <c r="K444" s="4"/>
    </row>
    <row r="445" ht="14.25" customHeight="1">
      <c r="J445" s="4"/>
      <c r="K445" s="4"/>
    </row>
    <row r="446" ht="14.25" customHeight="1">
      <c r="J446" s="4"/>
      <c r="K446" s="4"/>
    </row>
    <row r="447" ht="14.25" customHeight="1">
      <c r="J447" s="4"/>
      <c r="K447" s="4"/>
    </row>
    <row r="448" ht="14.25" customHeight="1">
      <c r="J448" s="4"/>
      <c r="K448" s="4"/>
    </row>
    <row r="449" ht="14.25" customHeight="1">
      <c r="J449" s="4"/>
      <c r="K449" s="4"/>
    </row>
    <row r="450" ht="14.25" customHeight="1">
      <c r="J450" s="4"/>
      <c r="K450" s="4"/>
    </row>
    <row r="451" ht="14.25" customHeight="1">
      <c r="J451" s="4"/>
      <c r="K451" s="4"/>
    </row>
    <row r="452" ht="14.25" customHeight="1">
      <c r="J452" s="4"/>
      <c r="K452" s="4"/>
    </row>
    <row r="453" ht="14.25" customHeight="1">
      <c r="J453" s="4"/>
      <c r="K453" s="4"/>
    </row>
    <row r="454" ht="14.25" customHeight="1">
      <c r="J454" s="4"/>
      <c r="K454" s="4"/>
    </row>
    <row r="455" ht="14.25" customHeight="1">
      <c r="J455" s="4"/>
      <c r="K455" s="4"/>
    </row>
    <row r="456" ht="14.25" customHeight="1">
      <c r="J456" s="4"/>
      <c r="K456" s="4"/>
    </row>
    <row r="457" ht="14.25" customHeight="1">
      <c r="J457" s="4"/>
      <c r="K457" s="4"/>
    </row>
    <row r="458" ht="14.25" customHeight="1">
      <c r="J458" s="4"/>
      <c r="K458" s="4"/>
    </row>
    <row r="459" ht="14.25" customHeight="1">
      <c r="J459" s="4"/>
      <c r="K459" s="4"/>
    </row>
    <row r="460" ht="14.25" customHeight="1">
      <c r="J460" s="4"/>
      <c r="K460" s="4"/>
    </row>
    <row r="461" ht="14.25" customHeight="1">
      <c r="J461" s="4"/>
      <c r="K461" s="4"/>
    </row>
    <row r="462" ht="14.25" customHeight="1">
      <c r="J462" s="4"/>
      <c r="K462" s="4"/>
    </row>
    <row r="463" ht="14.25" customHeight="1">
      <c r="J463" s="4"/>
      <c r="K463" s="4"/>
    </row>
    <row r="464" ht="14.25" customHeight="1">
      <c r="J464" s="4"/>
      <c r="K464" s="4"/>
    </row>
    <row r="465" ht="14.25" customHeight="1">
      <c r="J465" s="4"/>
      <c r="K465" s="4"/>
    </row>
    <row r="466" ht="14.25" customHeight="1">
      <c r="J466" s="4"/>
      <c r="K466" s="4"/>
    </row>
    <row r="467" ht="14.25" customHeight="1">
      <c r="J467" s="4"/>
      <c r="K467" s="4"/>
    </row>
    <row r="468" ht="14.25" customHeight="1">
      <c r="J468" s="4"/>
      <c r="K468" s="4"/>
    </row>
    <row r="469" ht="14.25" customHeight="1">
      <c r="J469" s="4"/>
      <c r="K469" s="4"/>
    </row>
    <row r="470" ht="14.25" customHeight="1">
      <c r="J470" s="4"/>
      <c r="K470" s="4"/>
    </row>
    <row r="471" ht="14.25" customHeight="1">
      <c r="J471" s="4"/>
      <c r="K471" s="4"/>
    </row>
    <row r="472" ht="14.25" customHeight="1">
      <c r="J472" s="4"/>
      <c r="K472" s="4"/>
    </row>
    <row r="473" ht="14.25" customHeight="1">
      <c r="J473" s="4"/>
      <c r="K473" s="4"/>
    </row>
    <row r="474" ht="14.25" customHeight="1">
      <c r="J474" s="4"/>
      <c r="K474" s="4"/>
    </row>
    <row r="475" ht="14.25" customHeight="1">
      <c r="J475" s="4"/>
      <c r="K475" s="4"/>
    </row>
    <row r="476" ht="14.25" customHeight="1">
      <c r="J476" s="4"/>
      <c r="K476" s="4"/>
    </row>
    <row r="477" ht="14.25" customHeight="1">
      <c r="J477" s="4"/>
      <c r="K477" s="4"/>
    </row>
    <row r="478" ht="14.25" customHeight="1">
      <c r="J478" s="4"/>
      <c r="K478" s="4"/>
    </row>
    <row r="479" ht="14.25" customHeight="1">
      <c r="J479" s="4"/>
      <c r="K479" s="4"/>
    </row>
    <row r="480" ht="14.25" customHeight="1">
      <c r="J480" s="4"/>
      <c r="K480" s="4"/>
    </row>
    <row r="481" ht="14.25" customHeight="1">
      <c r="J481" s="4"/>
      <c r="K481" s="4"/>
    </row>
    <row r="482" ht="14.25" customHeight="1">
      <c r="J482" s="4"/>
      <c r="K482" s="4"/>
    </row>
    <row r="483" ht="14.25" customHeight="1">
      <c r="J483" s="4"/>
      <c r="K483" s="4"/>
    </row>
    <row r="484" ht="14.25" customHeight="1">
      <c r="J484" s="4"/>
      <c r="K484" s="4"/>
    </row>
    <row r="485" ht="14.25" customHeight="1">
      <c r="J485" s="4"/>
      <c r="K485" s="4"/>
    </row>
    <row r="486" ht="14.25" customHeight="1">
      <c r="J486" s="4"/>
      <c r="K486" s="4"/>
    </row>
    <row r="487" ht="14.25" customHeight="1">
      <c r="J487" s="4"/>
      <c r="K487" s="4"/>
    </row>
    <row r="488" ht="14.25" customHeight="1">
      <c r="J488" s="4"/>
      <c r="K488" s="4"/>
    </row>
    <row r="489" ht="14.25" customHeight="1">
      <c r="J489" s="4"/>
      <c r="K489" s="4"/>
    </row>
    <row r="490" ht="14.25" customHeight="1">
      <c r="J490" s="4"/>
      <c r="K490" s="4"/>
    </row>
    <row r="491" ht="14.25" customHeight="1">
      <c r="J491" s="4"/>
      <c r="K491" s="4"/>
    </row>
    <row r="492" ht="14.25" customHeight="1">
      <c r="J492" s="4"/>
      <c r="K492" s="4"/>
    </row>
    <row r="493" ht="14.25" customHeight="1">
      <c r="J493" s="4"/>
      <c r="K493" s="4"/>
    </row>
    <row r="494" ht="14.25" customHeight="1">
      <c r="J494" s="4"/>
      <c r="K494" s="4"/>
    </row>
    <row r="495" ht="14.25" customHeight="1">
      <c r="J495" s="4"/>
      <c r="K495" s="4"/>
    </row>
    <row r="496" ht="14.25" customHeight="1">
      <c r="J496" s="4"/>
      <c r="K496" s="4"/>
    </row>
    <row r="497" ht="14.25" customHeight="1">
      <c r="J497" s="4"/>
      <c r="K497" s="4"/>
    </row>
    <row r="498" ht="14.25" customHeight="1">
      <c r="J498" s="4"/>
      <c r="K498" s="4"/>
    </row>
    <row r="499" ht="14.25" customHeight="1">
      <c r="J499" s="4"/>
      <c r="K499" s="4"/>
    </row>
    <row r="500" ht="14.25" customHeight="1">
      <c r="J500" s="4"/>
      <c r="K500" s="4"/>
    </row>
    <row r="501" ht="14.25" customHeight="1">
      <c r="J501" s="4"/>
      <c r="K501" s="4"/>
    </row>
    <row r="502" ht="14.25" customHeight="1">
      <c r="J502" s="4"/>
      <c r="K502" s="4"/>
    </row>
    <row r="503" ht="14.25" customHeight="1">
      <c r="J503" s="4"/>
      <c r="K503" s="4"/>
    </row>
    <row r="504" ht="14.25" customHeight="1">
      <c r="J504" s="4"/>
      <c r="K504" s="4"/>
    </row>
    <row r="505" ht="14.25" customHeight="1">
      <c r="J505" s="4"/>
      <c r="K505" s="4"/>
    </row>
    <row r="506" ht="14.25" customHeight="1">
      <c r="J506" s="4"/>
      <c r="K506" s="4"/>
    </row>
    <row r="507" ht="14.25" customHeight="1">
      <c r="J507" s="4"/>
      <c r="K507" s="4"/>
    </row>
    <row r="508" ht="14.25" customHeight="1">
      <c r="J508" s="4"/>
      <c r="K508" s="4"/>
    </row>
    <row r="509" ht="14.25" customHeight="1">
      <c r="J509" s="4"/>
      <c r="K509" s="4"/>
    </row>
    <row r="510" ht="14.25" customHeight="1">
      <c r="J510" s="4"/>
      <c r="K510" s="4"/>
    </row>
    <row r="511" ht="14.25" customHeight="1">
      <c r="J511" s="4"/>
      <c r="K511" s="4"/>
    </row>
    <row r="512" ht="14.25" customHeight="1">
      <c r="J512" s="4"/>
      <c r="K512" s="4"/>
    </row>
    <row r="513" ht="14.25" customHeight="1">
      <c r="J513" s="4"/>
      <c r="K513" s="4"/>
    </row>
    <row r="514" ht="14.25" customHeight="1">
      <c r="J514" s="4"/>
      <c r="K514" s="4"/>
    </row>
    <row r="515" ht="14.25" customHeight="1">
      <c r="J515" s="4"/>
      <c r="K515" s="4"/>
    </row>
    <row r="516" ht="14.25" customHeight="1">
      <c r="J516" s="4"/>
      <c r="K516" s="4"/>
    </row>
    <row r="517" ht="14.25" customHeight="1">
      <c r="J517" s="4"/>
      <c r="K517" s="4"/>
    </row>
    <row r="518" ht="14.25" customHeight="1">
      <c r="J518" s="4"/>
      <c r="K518" s="4"/>
    </row>
    <row r="519" ht="14.25" customHeight="1">
      <c r="J519" s="4"/>
      <c r="K519" s="4"/>
    </row>
    <row r="520" ht="14.25" customHeight="1">
      <c r="J520" s="4"/>
      <c r="K520" s="4"/>
    </row>
    <row r="521" ht="14.25" customHeight="1">
      <c r="J521" s="4"/>
      <c r="K521" s="4"/>
    </row>
    <row r="522" ht="14.25" customHeight="1">
      <c r="J522" s="4"/>
      <c r="K522" s="4"/>
    </row>
    <row r="523" ht="14.25" customHeight="1">
      <c r="J523" s="4"/>
      <c r="K523" s="4"/>
    </row>
    <row r="524" ht="14.25" customHeight="1">
      <c r="J524" s="4"/>
      <c r="K524" s="4"/>
    </row>
    <row r="525" ht="14.25" customHeight="1">
      <c r="J525" s="4"/>
      <c r="K525" s="4"/>
    </row>
    <row r="526" ht="14.25" customHeight="1">
      <c r="J526" s="4"/>
      <c r="K526" s="4"/>
    </row>
    <row r="527" ht="14.25" customHeight="1">
      <c r="J527" s="4"/>
      <c r="K527" s="4"/>
    </row>
    <row r="528" ht="14.25" customHeight="1">
      <c r="J528" s="4"/>
      <c r="K528" s="4"/>
    </row>
    <row r="529" ht="14.25" customHeight="1">
      <c r="J529" s="4"/>
      <c r="K529" s="4"/>
    </row>
    <row r="530" ht="14.25" customHeight="1">
      <c r="J530" s="4"/>
      <c r="K530" s="4"/>
    </row>
    <row r="531" ht="14.25" customHeight="1">
      <c r="J531" s="4"/>
      <c r="K531" s="4"/>
    </row>
    <row r="532" ht="14.25" customHeight="1">
      <c r="J532" s="4"/>
      <c r="K532" s="4"/>
    </row>
    <row r="533" ht="14.25" customHeight="1">
      <c r="J533" s="4"/>
      <c r="K533" s="4"/>
    </row>
    <row r="534" ht="14.25" customHeight="1">
      <c r="J534" s="4"/>
      <c r="K534" s="4"/>
    </row>
    <row r="535" ht="14.25" customHeight="1">
      <c r="J535" s="4"/>
      <c r="K535" s="4"/>
    </row>
    <row r="536" ht="14.25" customHeight="1">
      <c r="J536" s="4"/>
      <c r="K536" s="4"/>
    </row>
    <row r="537" ht="14.25" customHeight="1">
      <c r="J537" s="4"/>
      <c r="K537" s="4"/>
    </row>
    <row r="538" ht="14.25" customHeight="1">
      <c r="J538" s="4"/>
      <c r="K538" s="4"/>
    </row>
    <row r="539" ht="14.25" customHeight="1">
      <c r="J539" s="4"/>
      <c r="K539" s="4"/>
    </row>
    <row r="540" ht="14.25" customHeight="1">
      <c r="J540" s="4"/>
      <c r="K540" s="4"/>
    </row>
    <row r="541" ht="14.25" customHeight="1">
      <c r="J541" s="4"/>
      <c r="K541" s="4"/>
    </row>
    <row r="542" ht="14.25" customHeight="1">
      <c r="J542" s="4"/>
      <c r="K542" s="4"/>
    </row>
    <row r="543" ht="14.25" customHeight="1">
      <c r="J543" s="4"/>
      <c r="K543" s="4"/>
    </row>
    <row r="544" ht="14.25" customHeight="1">
      <c r="J544" s="4"/>
      <c r="K544" s="4"/>
    </row>
    <row r="545" ht="14.25" customHeight="1">
      <c r="J545" s="4"/>
      <c r="K545" s="4"/>
    </row>
    <row r="546" ht="14.25" customHeight="1">
      <c r="J546" s="4"/>
      <c r="K546" s="4"/>
    </row>
    <row r="547" ht="14.25" customHeight="1">
      <c r="J547" s="4"/>
      <c r="K547" s="4"/>
    </row>
    <row r="548" ht="14.25" customHeight="1">
      <c r="J548" s="4"/>
      <c r="K548" s="4"/>
    </row>
    <row r="549" ht="14.25" customHeight="1">
      <c r="J549" s="4"/>
      <c r="K549" s="4"/>
    </row>
    <row r="550" ht="14.25" customHeight="1">
      <c r="J550" s="4"/>
      <c r="K550" s="4"/>
    </row>
    <row r="551" ht="14.25" customHeight="1">
      <c r="J551" s="4"/>
      <c r="K551" s="4"/>
    </row>
    <row r="552" ht="14.25" customHeight="1">
      <c r="J552" s="4"/>
      <c r="K552" s="4"/>
    </row>
    <row r="553" ht="14.25" customHeight="1">
      <c r="J553" s="4"/>
      <c r="K553" s="4"/>
    </row>
    <row r="554" ht="14.25" customHeight="1">
      <c r="J554" s="4"/>
      <c r="K554" s="4"/>
    </row>
    <row r="555" ht="14.25" customHeight="1">
      <c r="J555" s="4"/>
      <c r="K555" s="4"/>
    </row>
    <row r="556" ht="14.25" customHeight="1">
      <c r="J556" s="4"/>
      <c r="K556" s="4"/>
    </row>
    <row r="557" ht="14.25" customHeight="1">
      <c r="J557" s="4"/>
      <c r="K557" s="4"/>
    </row>
    <row r="558" ht="14.25" customHeight="1">
      <c r="J558" s="4"/>
      <c r="K558" s="4"/>
    </row>
    <row r="559" ht="14.25" customHeight="1">
      <c r="J559" s="4"/>
      <c r="K559" s="4"/>
    </row>
    <row r="560" ht="14.25" customHeight="1">
      <c r="J560" s="4"/>
      <c r="K560" s="4"/>
    </row>
    <row r="561" ht="14.25" customHeight="1">
      <c r="J561" s="4"/>
      <c r="K561" s="4"/>
    </row>
    <row r="562" ht="14.25" customHeight="1">
      <c r="J562" s="4"/>
      <c r="K562" s="4"/>
    </row>
    <row r="563" ht="14.25" customHeight="1">
      <c r="J563" s="4"/>
      <c r="K563" s="4"/>
    </row>
    <row r="564" ht="14.25" customHeight="1">
      <c r="J564" s="4"/>
      <c r="K564" s="4"/>
    </row>
    <row r="565" ht="14.25" customHeight="1">
      <c r="J565" s="4"/>
      <c r="K565" s="4"/>
    </row>
    <row r="566" ht="14.25" customHeight="1">
      <c r="J566" s="4"/>
      <c r="K566" s="4"/>
    </row>
    <row r="567" ht="14.25" customHeight="1">
      <c r="J567" s="4"/>
      <c r="K567" s="4"/>
    </row>
    <row r="568" ht="14.25" customHeight="1">
      <c r="J568" s="4"/>
      <c r="K568" s="4"/>
    </row>
    <row r="569" ht="14.25" customHeight="1">
      <c r="J569" s="4"/>
      <c r="K569" s="4"/>
    </row>
    <row r="570" ht="14.25" customHeight="1">
      <c r="J570" s="4"/>
      <c r="K570" s="4"/>
    </row>
    <row r="571" ht="14.25" customHeight="1">
      <c r="J571" s="4"/>
      <c r="K571" s="4"/>
    </row>
    <row r="572" ht="14.25" customHeight="1">
      <c r="J572" s="4"/>
      <c r="K572" s="4"/>
    </row>
    <row r="573" ht="14.25" customHeight="1">
      <c r="J573" s="4"/>
      <c r="K573" s="4"/>
    </row>
    <row r="574" ht="14.25" customHeight="1">
      <c r="J574" s="4"/>
      <c r="K574" s="4"/>
    </row>
    <row r="575" ht="14.25" customHeight="1">
      <c r="J575" s="4"/>
      <c r="K575" s="4"/>
    </row>
    <row r="576" ht="14.25" customHeight="1">
      <c r="J576" s="4"/>
      <c r="K576" s="4"/>
    </row>
    <row r="577" ht="14.25" customHeight="1">
      <c r="J577" s="4"/>
      <c r="K577" s="4"/>
    </row>
    <row r="578" ht="14.25" customHeight="1">
      <c r="J578" s="4"/>
      <c r="K578" s="4"/>
    </row>
    <row r="579" ht="14.25" customHeight="1">
      <c r="J579" s="4"/>
      <c r="K579" s="4"/>
    </row>
    <row r="580" ht="14.25" customHeight="1">
      <c r="J580" s="4"/>
      <c r="K580" s="4"/>
    </row>
    <row r="581" ht="14.25" customHeight="1">
      <c r="J581" s="4"/>
      <c r="K581" s="4"/>
    </row>
    <row r="582" ht="14.25" customHeight="1">
      <c r="J582" s="4"/>
      <c r="K582" s="4"/>
    </row>
    <row r="583" ht="14.25" customHeight="1">
      <c r="J583" s="4"/>
      <c r="K583" s="4"/>
    </row>
    <row r="584" ht="14.25" customHeight="1">
      <c r="J584" s="4"/>
      <c r="K584" s="4"/>
    </row>
    <row r="585" ht="14.25" customHeight="1">
      <c r="J585" s="4"/>
      <c r="K585" s="4"/>
    </row>
    <row r="586" ht="14.25" customHeight="1">
      <c r="J586" s="4"/>
      <c r="K586" s="4"/>
    </row>
    <row r="587" ht="14.25" customHeight="1">
      <c r="J587" s="4"/>
      <c r="K587" s="4"/>
    </row>
    <row r="588" ht="14.25" customHeight="1">
      <c r="J588" s="4"/>
      <c r="K588" s="4"/>
    </row>
    <row r="589" ht="14.25" customHeight="1">
      <c r="J589" s="4"/>
      <c r="K589" s="4"/>
    </row>
    <row r="590" ht="14.25" customHeight="1">
      <c r="J590" s="4"/>
      <c r="K590" s="4"/>
    </row>
    <row r="591" ht="14.25" customHeight="1">
      <c r="J591" s="4"/>
      <c r="K591" s="4"/>
    </row>
    <row r="592" ht="14.25" customHeight="1">
      <c r="J592" s="4"/>
      <c r="K592" s="4"/>
    </row>
    <row r="593" ht="14.25" customHeight="1">
      <c r="J593" s="4"/>
      <c r="K593" s="4"/>
    </row>
    <row r="594" ht="14.25" customHeight="1">
      <c r="J594" s="4"/>
      <c r="K594" s="4"/>
    </row>
    <row r="595" ht="14.25" customHeight="1">
      <c r="J595" s="4"/>
      <c r="K595" s="4"/>
    </row>
    <row r="596" ht="14.25" customHeight="1">
      <c r="J596" s="4"/>
      <c r="K596" s="4"/>
    </row>
    <row r="597" ht="14.25" customHeight="1">
      <c r="J597" s="4"/>
      <c r="K597" s="4"/>
    </row>
    <row r="598" ht="14.25" customHeight="1">
      <c r="J598" s="4"/>
      <c r="K598" s="4"/>
    </row>
    <row r="599" ht="14.25" customHeight="1">
      <c r="J599" s="4"/>
      <c r="K599" s="4"/>
    </row>
    <row r="600" ht="14.25" customHeight="1">
      <c r="J600" s="4"/>
      <c r="K600" s="4"/>
    </row>
    <row r="601" ht="14.25" customHeight="1">
      <c r="J601" s="4"/>
      <c r="K601" s="4"/>
    </row>
    <row r="602" ht="14.25" customHeight="1">
      <c r="J602" s="4"/>
      <c r="K602" s="4"/>
    </row>
    <row r="603" ht="14.25" customHeight="1">
      <c r="J603" s="4"/>
      <c r="K603" s="4"/>
    </row>
    <row r="604" ht="14.25" customHeight="1">
      <c r="J604" s="4"/>
      <c r="K604" s="4"/>
    </row>
    <row r="605" ht="14.25" customHeight="1">
      <c r="J605" s="4"/>
      <c r="K605" s="4"/>
    </row>
    <row r="606" ht="14.25" customHeight="1">
      <c r="J606" s="4"/>
      <c r="K606" s="4"/>
    </row>
    <row r="607" ht="14.25" customHeight="1">
      <c r="J607" s="4"/>
      <c r="K607" s="4"/>
    </row>
    <row r="608" ht="14.25" customHeight="1">
      <c r="J608" s="4"/>
      <c r="K608" s="4"/>
    </row>
    <row r="609" ht="14.25" customHeight="1">
      <c r="J609" s="4"/>
      <c r="K609" s="4"/>
    </row>
    <row r="610" ht="14.25" customHeight="1">
      <c r="J610" s="4"/>
      <c r="K610" s="4"/>
    </row>
    <row r="611" ht="14.25" customHeight="1">
      <c r="J611" s="4"/>
      <c r="K611" s="4"/>
    </row>
    <row r="612" ht="14.25" customHeight="1">
      <c r="J612" s="4"/>
      <c r="K612" s="4"/>
    </row>
    <row r="613" ht="14.25" customHeight="1">
      <c r="J613" s="4"/>
      <c r="K613" s="4"/>
    </row>
    <row r="614" ht="14.25" customHeight="1">
      <c r="J614" s="4"/>
      <c r="K614" s="4"/>
    </row>
    <row r="615" ht="14.25" customHeight="1">
      <c r="J615" s="4"/>
      <c r="K615" s="4"/>
    </row>
    <row r="616" ht="14.25" customHeight="1">
      <c r="J616" s="4"/>
      <c r="K616" s="4"/>
    </row>
    <row r="617" ht="14.25" customHeight="1">
      <c r="J617" s="4"/>
      <c r="K617" s="4"/>
    </row>
    <row r="618" ht="14.25" customHeight="1">
      <c r="J618" s="4"/>
      <c r="K618" s="4"/>
    </row>
    <row r="619" ht="14.25" customHeight="1">
      <c r="J619" s="4"/>
      <c r="K619" s="4"/>
    </row>
    <row r="620" ht="14.25" customHeight="1">
      <c r="J620" s="4"/>
      <c r="K620" s="4"/>
    </row>
    <row r="621" ht="14.25" customHeight="1">
      <c r="J621" s="4"/>
      <c r="K621" s="4"/>
    </row>
    <row r="622" ht="14.25" customHeight="1">
      <c r="J622" s="4"/>
      <c r="K622" s="4"/>
    </row>
    <row r="623" ht="14.25" customHeight="1">
      <c r="J623" s="4"/>
      <c r="K623" s="4"/>
    </row>
    <row r="624" ht="14.25" customHeight="1">
      <c r="J624" s="4"/>
      <c r="K624" s="4"/>
    </row>
    <row r="625" ht="14.25" customHeight="1">
      <c r="J625" s="4"/>
      <c r="K625" s="4"/>
    </row>
    <row r="626" ht="14.25" customHeight="1">
      <c r="J626" s="4"/>
      <c r="K626" s="4"/>
    </row>
    <row r="627" ht="14.25" customHeight="1">
      <c r="J627" s="4"/>
      <c r="K627" s="4"/>
    </row>
    <row r="628" ht="14.25" customHeight="1">
      <c r="J628" s="4"/>
      <c r="K628" s="4"/>
    </row>
    <row r="629" ht="14.25" customHeight="1">
      <c r="J629" s="4"/>
      <c r="K629" s="4"/>
    </row>
    <row r="630" ht="14.25" customHeight="1">
      <c r="J630" s="4"/>
      <c r="K630" s="4"/>
    </row>
    <row r="631" ht="14.25" customHeight="1">
      <c r="J631" s="4"/>
      <c r="K631" s="4"/>
    </row>
    <row r="632" ht="14.25" customHeight="1">
      <c r="J632" s="4"/>
      <c r="K632" s="4"/>
    </row>
    <row r="633" ht="14.25" customHeight="1">
      <c r="J633" s="4"/>
      <c r="K633" s="4"/>
    </row>
    <row r="634" ht="14.25" customHeight="1">
      <c r="J634" s="4"/>
      <c r="K634" s="4"/>
    </row>
    <row r="635" ht="14.25" customHeight="1">
      <c r="J635" s="4"/>
      <c r="K635" s="4"/>
    </row>
    <row r="636" ht="14.25" customHeight="1">
      <c r="J636" s="4"/>
      <c r="K636" s="4"/>
    </row>
    <row r="637" ht="14.25" customHeight="1">
      <c r="J637" s="4"/>
      <c r="K637" s="4"/>
    </row>
    <row r="638" ht="14.25" customHeight="1">
      <c r="J638" s="4"/>
      <c r="K638" s="4"/>
    </row>
    <row r="639" ht="14.25" customHeight="1">
      <c r="J639" s="4"/>
      <c r="K639" s="4"/>
    </row>
    <row r="640" ht="14.25" customHeight="1">
      <c r="J640" s="4"/>
      <c r="K640" s="4"/>
    </row>
    <row r="641" ht="14.25" customHeight="1">
      <c r="J641" s="4"/>
      <c r="K641" s="4"/>
    </row>
    <row r="642" ht="14.25" customHeight="1">
      <c r="J642" s="4"/>
      <c r="K642" s="4"/>
    </row>
    <row r="643" ht="14.25" customHeight="1">
      <c r="J643" s="4"/>
      <c r="K643" s="4"/>
    </row>
    <row r="644" ht="14.25" customHeight="1">
      <c r="J644" s="4"/>
      <c r="K644" s="4"/>
    </row>
    <row r="645" ht="14.25" customHeight="1">
      <c r="J645" s="4"/>
      <c r="K645" s="4"/>
    </row>
    <row r="646" ht="14.25" customHeight="1">
      <c r="J646" s="4"/>
      <c r="K646" s="4"/>
    </row>
    <row r="647" ht="14.25" customHeight="1">
      <c r="J647" s="4"/>
      <c r="K647" s="4"/>
    </row>
    <row r="648" ht="14.25" customHeight="1">
      <c r="J648" s="4"/>
      <c r="K648" s="4"/>
    </row>
    <row r="649" ht="14.25" customHeight="1">
      <c r="J649" s="4"/>
      <c r="K649" s="4"/>
    </row>
    <row r="650" ht="14.25" customHeight="1">
      <c r="J650" s="4"/>
      <c r="K650" s="4"/>
    </row>
    <row r="651" ht="14.25" customHeight="1">
      <c r="J651" s="4"/>
      <c r="K651" s="4"/>
    </row>
    <row r="652" ht="14.25" customHeight="1">
      <c r="J652" s="4"/>
      <c r="K652" s="4"/>
    </row>
    <row r="653" ht="14.25" customHeight="1">
      <c r="J653" s="4"/>
      <c r="K653" s="4"/>
    </row>
    <row r="654" ht="14.25" customHeight="1">
      <c r="J654" s="4"/>
      <c r="K654" s="4"/>
    </row>
    <row r="655" ht="14.25" customHeight="1">
      <c r="J655" s="4"/>
      <c r="K655" s="4"/>
    </row>
    <row r="656" ht="14.25" customHeight="1">
      <c r="J656" s="4"/>
      <c r="K656" s="4"/>
    </row>
    <row r="657" ht="14.25" customHeight="1">
      <c r="J657" s="4"/>
      <c r="K657" s="4"/>
    </row>
    <row r="658" ht="14.25" customHeight="1">
      <c r="J658" s="4"/>
      <c r="K658" s="4"/>
    </row>
    <row r="659" ht="14.25" customHeight="1">
      <c r="J659" s="4"/>
      <c r="K659" s="4"/>
    </row>
    <row r="660" ht="14.25" customHeight="1">
      <c r="J660" s="4"/>
      <c r="K660" s="4"/>
    </row>
    <row r="661" ht="14.25" customHeight="1">
      <c r="J661" s="4"/>
      <c r="K661" s="4"/>
    </row>
    <row r="662" ht="14.25" customHeight="1">
      <c r="J662" s="4"/>
      <c r="K662" s="4"/>
    </row>
    <row r="663" ht="14.25" customHeight="1">
      <c r="J663" s="4"/>
      <c r="K663" s="4"/>
    </row>
    <row r="664" ht="14.25" customHeight="1">
      <c r="J664" s="4"/>
      <c r="K664" s="4"/>
    </row>
    <row r="665" ht="14.25" customHeight="1">
      <c r="J665" s="4"/>
      <c r="K665" s="4"/>
    </row>
    <row r="666" ht="14.25" customHeight="1">
      <c r="J666" s="4"/>
      <c r="K666" s="4"/>
    </row>
    <row r="667" ht="14.25" customHeight="1">
      <c r="J667" s="4"/>
      <c r="K667" s="4"/>
    </row>
    <row r="668" ht="14.25" customHeight="1">
      <c r="J668" s="4"/>
      <c r="K668" s="4"/>
    </row>
    <row r="669" ht="14.25" customHeight="1">
      <c r="J669" s="4"/>
      <c r="K669" s="4"/>
    </row>
    <row r="670" ht="14.25" customHeight="1">
      <c r="J670" s="4"/>
      <c r="K670" s="4"/>
    </row>
    <row r="671" ht="14.25" customHeight="1">
      <c r="J671" s="4"/>
      <c r="K671" s="4"/>
    </row>
    <row r="672" ht="14.25" customHeight="1">
      <c r="J672" s="4"/>
      <c r="K672" s="4"/>
    </row>
    <row r="673" ht="14.25" customHeight="1">
      <c r="J673" s="4"/>
      <c r="K673" s="4"/>
    </row>
    <row r="674" ht="14.25" customHeight="1">
      <c r="J674" s="4"/>
      <c r="K674" s="4"/>
    </row>
    <row r="675" ht="14.25" customHeight="1">
      <c r="J675" s="4"/>
      <c r="K675" s="4"/>
    </row>
    <row r="676" ht="14.25" customHeight="1">
      <c r="J676" s="4"/>
      <c r="K676" s="4"/>
    </row>
    <row r="677" ht="14.25" customHeight="1">
      <c r="J677" s="4"/>
      <c r="K677" s="4"/>
    </row>
    <row r="678" ht="14.25" customHeight="1">
      <c r="J678" s="4"/>
      <c r="K678" s="4"/>
    </row>
    <row r="679" ht="14.25" customHeight="1">
      <c r="J679" s="4"/>
      <c r="K679" s="4"/>
    </row>
    <row r="680" ht="14.25" customHeight="1">
      <c r="J680" s="4"/>
      <c r="K680" s="4"/>
    </row>
    <row r="681" ht="14.25" customHeight="1">
      <c r="J681" s="4"/>
      <c r="K681" s="4"/>
    </row>
    <row r="682" ht="14.25" customHeight="1">
      <c r="J682" s="4"/>
      <c r="K682" s="4"/>
    </row>
    <row r="683" ht="14.25" customHeight="1">
      <c r="J683" s="4"/>
      <c r="K683" s="4"/>
    </row>
    <row r="684" ht="14.25" customHeight="1">
      <c r="J684" s="4"/>
      <c r="K684" s="4"/>
    </row>
    <row r="685" ht="14.25" customHeight="1">
      <c r="J685" s="4"/>
      <c r="K685" s="4"/>
    </row>
    <row r="686" ht="14.25" customHeight="1">
      <c r="J686" s="4"/>
      <c r="K686" s="4"/>
    </row>
    <row r="687" ht="14.25" customHeight="1">
      <c r="J687" s="4"/>
      <c r="K687" s="4"/>
    </row>
    <row r="688" ht="14.25" customHeight="1">
      <c r="J688" s="4"/>
      <c r="K688" s="4"/>
    </row>
    <row r="689" ht="14.25" customHeight="1">
      <c r="J689" s="4"/>
      <c r="K689" s="4"/>
    </row>
    <row r="690" ht="14.25" customHeight="1">
      <c r="J690" s="4"/>
      <c r="K690" s="4"/>
    </row>
    <row r="691" ht="14.25" customHeight="1">
      <c r="J691" s="4"/>
      <c r="K691" s="4"/>
    </row>
    <row r="692" ht="14.25" customHeight="1">
      <c r="J692" s="4"/>
      <c r="K692" s="4"/>
    </row>
    <row r="693" ht="14.25" customHeight="1">
      <c r="J693" s="4"/>
      <c r="K693" s="4"/>
    </row>
    <row r="694" ht="14.25" customHeight="1">
      <c r="J694" s="4"/>
      <c r="K694" s="4"/>
    </row>
    <row r="695" ht="14.25" customHeight="1">
      <c r="J695" s="4"/>
      <c r="K695" s="4"/>
    </row>
    <row r="696" ht="14.25" customHeight="1">
      <c r="J696" s="4"/>
      <c r="K696" s="4"/>
    </row>
    <row r="697" ht="14.25" customHeight="1">
      <c r="J697" s="4"/>
      <c r="K697" s="4"/>
    </row>
    <row r="698" ht="14.25" customHeight="1">
      <c r="J698" s="4"/>
      <c r="K698" s="4"/>
    </row>
    <row r="699" ht="14.25" customHeight="1">
      <c r="J699" s="4"/>
      <c r="K699" s="4"/>
    </row>
    <row r="700" ht="14.25" customHeight="1">
      <c r="J700" s="4"/>
      <c r="K700" s="4"/>
    </row>
    <row r="701" ht="14.25" customHeight="1">
      <c r="J701" s="4"/>
      <c r="K701" s="4"/>
    </row>
    <row r="702" ht="14.25" customHeight="1">
      <c r="J702" s="4"/>
      <c r="K702" s="4"/>
    </row>
    <row r="703" ht="14.25" customHeight="1">
      <c r="J703" s="4"/>
      <c r="K703" s="4"/>
    </row>
    <row r="704" ht="14.25" customHeight="1">
      <c r="J704" s="4"/>
      <c r="K704" s="4"/>
    </row>
    <row r="705" ht="14.25" customHeight="1">
      <c r="J705" s="4"/>
      <c r="K705" s="4"/>
    </row>
    <row r="706" ht="14.25" customHeight="1">
      <c r="J706" s="4"/>
      <c r="K706" s="4"/>
    </row>
    <row r="707" ht="14.25" customHeight="1">
      <c r="J707" s="4"/>
      <c r="K707" s="4"/>
    </row>
    <row r="708" ht="14.25" customHeight="1">
      <c r="J708" s="4"/>
      <c r="K708" s="4"/>
    </row>
    <row r="709" ht="14.25" customHeight="1">
      <c r="J709" s="4"/>
      <c r="K709" s="4"/>
    </row>
    <row r="710" ht="14.25" customHeight="1">
      <c r="J710" s="4"/>
      <c r="K710" s="4"/>
    </row>
    <row r="711" ht="14.25" customHeight="1">
      <c r="J711" s="4"/>
      <c r="K711" s="4"/>
    </row>
    <row r="712" ht="14.25" customHeight="1">
      <c r="J712" s="4"/>
      <c r="K712" s="4"/>
    </row>
    <row r="713" ht="14.25" customHeight="1">
      <c r="J713" s="4"/>
      <c r="K713" s="4"/>
    </row>
    <row r="714" ht="14.25" customHeight="1">
      <c r="J714" s="4"/>
      <c r="K714" s="4"/>
    </row>
    <row r="715" ht="14.25" customHeight="1">
      <c r="J715" s="4"/>
      <c r="K715" s="4"/>
    </row>
    <row r="716" ht="14.25" customHeight="1">
      <c r="J716" s="4"/>
      <c r="K716" s="4"/>
    </row>
    <row r="717" ht="14.25" customHeight="1">
      <c r="J717" s="4"/>
      <c r="K717" s="4"/>
    </row>
    <row r="718" ht="14.25" customHeight="1">
      <c r="J718" s="4"/>
      <c r="K718" s="4"/>
    </row>
    <row r="719" ht="14.25" customHeight="1">
      <c r="J719" s="4"/>
      <c r="K719" s="4"/>
    </row>
    <row r="720" ht="14.25" customHeight="1">
      <c r="J720" s="4"/>
      <c r="K720" s="4"/>
    </row>
    <row r="721" ht="14.25" customHeight="1">
      <c r="J721" s="4"/>
      <c r="K721" s="4"/>
    </row>
    <row r="722" ht="14.25" customHeight="1">
      <c r="J722" s="4"/>
      <c r="K722" s="4"/>
    </row>
    <row r="723" ht="14.25" customHeight="1">
      <c r="J723" s="4"/>
      <c r="K723" s="4"/>
    </row>
    <row r="724" ht="14.25" customHeight="1">
      <c r="J724" s="4"/>
      <c r="K724" s="4"/>
    </row>
    <row r="725" ht="14.25" customHeight="1">
      <c r="J725" s="4"/>
      <c r="K725" s="4"/>
    </row>
    <row r="726" ht="14.25" customHeight="1">
      <c r="J726" s="4"/>
      <c r="K726" s="4"/>
    </row>
    <row r="727" ht="14.25" customHeight="1">
      <c r="J727" s="4"/>
      <c r="K727" s="4"/>
    </row>
    <row r="728" ht="14.25" customHeight="1">
      <c r="J728" s="4"/>
      <c r="K728" s="4"/>
    </row>
    <row r="729" ht="14.25" customHeight="1">
      <c r="J729" s="4"/>
      <c r="K729" s="4"/>
    </row>
    <row r="730" ht="14.25" customHeight="1">
      <c r="J730" s="4"/>
      <c r="K730" s="4"/>
    </row>
    <row r="731" ht="14.25" customHeight="1">
      <c r="J731" s="4"/>
      <c r="K731" s="4"/>
    </row>
    <row r="732" ht="14.25" customHeight="1">
      <c r="J732" s="4"/>
      <c r="K732" s="4"/>
    </row>
    <row r="733" ht="14.25" customHeight="1">
      <c r="J733" s="4"/>
      <c r="K733" s="4"/>
    </row>
    <row r="734" ht="14.25" customHeight="1">
      <c r="J734" s="4"/>
      <c r="K734" s="4"/>
    </row>
    <row r="735" ht="14.25" customHeight="1">
      <c r="J735" s="4"/>
      <c r="K735" s="4"/>
    </row>
    <row r="736" ht="14.25" customHeight="1">
      <c r="J736" s="4"/>
      <c r="K736" s="4"/>
    </row>
    <row r="737" ht="14.25" customHeight="1">
      <c r="J737" s="4"/>
      <c r="K737" s="4"/>
    </row>
    <row r="738" ht="14.25" customHeight="1">
      <c r="J738" s="4"/>
      <c r="K738" s="4"/>
    </row>
    <row r="739" ht="14.25" customHeight="1">
      <c r="J739" s="4"/>
      <c r="K739" s="4"/>
    </row>
    <row r="740" ht="14.25" customHeight="1">
      <c r="J740" s="4"/>
      <c r="K740" s="4"/>
    </row>
    <row r="741" ht="14.25" customHeight="1">
      <c r="J741" s="4"/>
      <c r="K741" s="4"/>
    </row>
    <row r="742" ht="14.25" customHeight="1">
      <c r="J742" s="4"/>
      <c r="K742" s="4"/>
    </row>
    <row r="743" ht="14.25" customHeight="1">
      <c r="J743" s="4"/>
      <c r="K743" s="4"/>
    </row>
    <row r="744" ht="14.25" customHeight="1">
      <c r="J744" s="4"/>
      <c r="K744" s="4"/>
    </row>
    <row r="745" ht="14.25" customHeight="1">
      <c r="J745" s="4"/>
      <c r="K745" s="4"/>
    </row>
    <row r="746" ht="14.25" customHeight="1">
      <c r="J746" s="4"/>
      <c r="K746" s="4"/>
    </row>
    <row r="747" ht="14.25" customHeight="1">
      <c r="J747" s="4"/>
      <c r="K747" s="4"/>
    </row>
    <row r="748" ht="14.25" customHeight="1">
      <c r="J748" s="4"/>
      <c r="K748" s="4"/>
    </row>
    <row r="749" ht="14.25" customHeight="1">
      <c r="J749" s="4"/>
      <c r="K749" s="4"/>
    </row>
    <row r="750" ht="14.25" customHeight="1">
      <c r="J750" s="4"/>
      <c r="K750" s="4"/>
    </row>
    <row r="751" ht="14.25" customHeight="1">
      <c r="J751" s="4"/>
      <c r="K751" s="4"/>
    </row>
    <row r="752" ht="14.25" customHeight="1">
      <c r="J752" s="4"/>
      <c r="K752" s="4"/>
    </row>
    <row r="753" ht="14.25" customHeight="1">
      <c r="J753" s="4"/>
      <c r="K753" s="4"/>
    </row>
    <row r="754" ht="14.25" customHeight="1">
      <c r="J754" s="4"/>
      <c r="K754" s="4"/>
    </row>
    <row r="755" ht="14.25" customHeight="1">
      <c r="J755" s="4"/>
      <c r="K755" s="4"/>
    </row>
    <row r="756" ht="14.25" customHeight="1">
      <c r="J756" s="4"/>
      <c r="K756" s="4"/>
    </row>
    <row r="757" ht="14.25" customHeight="1">
      <c r="J757" s="4"/>
      <c r="K757" s="4"/>
    </row>
    <row r="758" ht="14.25" customHeight="1">
      <c r="J758" s="4"/>
      <c r="K758" s="4"/>
    </row>
    <row r="759" ht="14.25" customHeight="1">
      <c r="J759" s="4"/>
      <c r="K759" s="4"/>
    </row>
    <row r="760" ht="14.25" customHeight="1">
      <c r="J760" s="4"/>
      <c r="K760" s="4"/>
    </row>
    <row r="761" ht="14.25" customHeight="1">
      <c r="J761" s="4"/>
      <c r="K761" s="4"/>
    </row>
    <row r="762" ht="14.25" customHeight="1">
      <c r="J762" s="4"/>
      <c r="K762" s="4"/>
    </row>
    <row r="763" ht="14.25" customHeight="1">
      <c r="J763" s="4"/>
      <c r="K763" s="4"/>
    </row>
    <row r="764" ht="14.25" customHeight="1">
      <c r="J764" s="4"/>
      <c r="K764" s="4"/>
    </row>
    <row r="765" ht="14.25" customHeight="1">
      <c r="J765" s="4"/>
      <c r="K765" s="4"/>
    </row>
    <row r="766" ht="14.25" customHeight="1">
      <c r="J766" s="4"/>
      <c r="K766" s="4"/>
    </row>
    <row r="767" ht="14.25" customHeight="1">
      <c r="J767" s="4"/>
      <c r="K767" s="4"/>
    </row>
    <row r="768" ht="14.25" customHeight="1">
      <c r="J768" s="4"/>
      <c r="K768" s="4"/>
    </row>
    <row r="769" ht="14.25" customHeight="1">
      <c r="J769" s="4"/>
      <c r="K769" s="4"/>
    </row>
    <row r="770" ht="14.25" customHeight="1">
      <c r="J770" s="4"/>
      <c r="K770" s="4"/>
    </row>
    <row r="771" ht="14.25" customHeight="1">
      <c r="J771" s="4"/>
      <c r="K771" s="4"/>
    </row>
    <row r="772" ht="14.25" customHeight="1">
      <c r="J772" s="4"/>
      <c r="K772" s="4"/>
    </row>
    <row r="773" ht="14.25" customHeight="1">
      <c r="J773" s="4"/>
      <c r="K773" s="4"/>
    </row>
    <row r="774" ht="14.25" customHeight="1">
      <c r="J774" s="4"/>
      <c r="K774" s="4"/>
    </row>
    <row r="775" ht="14.25" customHeight="1">
      <c r="J775" s="4"/>
      <c r="K775" s="4"/>
    </row>
    <row r="776" ht="14.25" customHeight="1">
      <c r="J776" s="4"/>
      <c r="K776" s="4"/>
    </row>
    <row r="777" ht="14.25" customHeight="1">
      <c r="J777" s="4"/>
      <c r="K777" s="4"/>
    </row>
    <row r="778" ht="14.25" customHeight="1">
      <c r="J778" s="4"/>
      <c r="K778" s="4"/>
    </row>
    <row r="779" ht="14.25" customHeight="1">
      <c r="J779" s="4"/>
      <c r="K779" s="4"/>
    </row>
    <row r="780" ht="14.25" customHeight="1">
      <c r="J780" s="4"/>
      <c r="K780" s="4"/>
    </row>
    <row r="781" ht="14.25" customHeight="1">
      <c r="J781" s="4"/>
      <c r="K781" s="4"/>
    </row>
    <row r="782" ht="14.25" customHeight="1">
      <c r="J782" s="4"/>
      <c r="K782" s="4"/>
    </row>
    <row r="783" ht="14.25" customHeight="1">
      <c r="J783" s="4"/>
      <c r="K783" s="4"/>
    </row>
    <row r="784" ht="14.25" customHeight="1">
      <c r="J784" s="4"/>
      <c r="K784" s="4"/>
    </row>
    <row r="785" ht="14.25" customHeight="1">
      <c r="J785" s="4"/>
      <c r="K785" s="4"/>
    </row>
    <row r="786" ht="14.25" customHeight="1">
      <c r="J786" s="4"/>
      <c r="K786" s="4"/>
    </row>
    <row r="787" ht="14.25" customHeight="1">
      <c r="J787" s="4"/>
      <c r="K787" s="4"/>
    </row>
    <row r="788" ht="14.25" customHeight="1">
      <c r="J788" s="4"/>
      <c r="K788" s="4"/>
    </row>
    <row r="789" ht="14.25" customHeight="1">
      <c r="J789" s="4"/>
      <c r="K789" s="4"/>
    </row>
    <row r="790" ht="14.25" customHeight="1">
      <c r="J790" s="4"/>
      <c r="K790" s="4"/>
    </row>
    <row r="791" ht="14.25" customHeight="1">
      <c r="J791" s="4"/>
      <c r="K791" s="4"/>
    </row>
    <row r="792" ht="14.25" customHeight="1">
      <c r="J792" s="4"/>
      <c r="K792" s="4"/>
    </row>
    <row r="793" ht="14.25" customHeight="1">
      <c r="J793" s="4"/>
      <c r="K793" s="4"/>
    </row>
    <row r="794" ht="14.25" customHeight="1">
      <c r="J794" s="4"/>
      <c r="K794" s="4"/>
    </row>
    <row r="795" ht="14.25" customHeight="1">
      <c r="J795" s="4"/>
      <c r="K795" s="4"/>
    </row>
    <row r="796" ht="14.25" customHeight="1">
      <c r="J796" s="4"/>
      <c r="K796" s="4"/>
    </row>
    <row r="797" ht="14.25" customHeight="1">
      <c r="J797" s="4"/>
      <c r="K797" s="4"/>
    </row>
    <row r="798" ht="14.25" customHeight="1">
      <c r="J798" s="4"/>
      <c r="K798" s="4"/>
    </row>
    <row r="799" ht="14.25" customHeight="1">
      <c r="J799" s="4"/>
      <c r="K799" s="4"/>
    </row>
    <row r="800" ht="14.25" customHeight="1">
      <c r="J800" s="4"/>
      <c r="K800" s="4"/>
    </row>
    <row r="801" ht="14.25" customHeight="1">
      <c r="J801" s="4"/>
      <c r="K801" s="4"/>
    </row>
    <row r="802" ht="14.25" customHeight="1">
      <c r="J802" s="4"/>
      <c r="K802" s="4"/>
    </row>
    <row r="803" ht="14.25" customHeight="1">
      <c r="J803" s="4"/>
      <c r="K803" s="4"/>
    </row>
    <row r="804" ht="14.25" customHeight="1">
      <c r="J804" s="4"/>
      <c r="K804" s="4"/>
    </row>
    <row r="805" ht="14.25" customHeight="1">
      <c r="J805" s="4"/>
      <c r="K805" s="4"/>
    </row>
    <row r="806" ht="14.25" customHeight="1">
      <c r="J806" s="4"/>
      <c r="K806" s="4"/>
    </row>
    <row r="807" ht="14.25" customHeight="1">
      <c r="J807" s="4"/>
      <c r="K807" s="4"/>
    </row>
    <row r="808" ht="14.25" customHeight="1">
      <c r="J808" s="4"/>
      <c r="K808" s="4"/>
    </row>
    <row r="809" ht="14.25" customHeight="1">
      <c r="J809" s="4"/>
      <c r="K809" s="4"/>
    </row>
    <row r="810" ht="14.25" customHeight="1">
      <c r="J810" s="4"/>
      <c r="K810" s="4"/>
    </row>
    <row r="811" ht="14.25" customHeight="1">
      <c r="J811" s="4"/>
      <c r="K811" s="4"/>
    </row>
    <row r="812" ht="14.25" customHeight="1">
      <c r="J812" s="4"/>
      <c r="K812" s="4"/>
    </row>
    <row r="813" ht="14.25" customHeight="1">
      <c r="J813" s="4"/>
      <c r="K813" s="4"/>
    </row>
    <row r="814" ht="14.25" customHeight="1">
      <c r="J814" s="4"/>
      <c r="K814" s="4"/>
    </row>
    <row r="815" ht="14.25" customHeight="1">
      <c r="J815" s="4"/>
      <c r="K815" s="4"/>
    </row>
    <row r="816" ht="14.25" customHeight="1">
      <c r="J816" s="4"/>
      <c r="K816" s="4"/>
    </row>
    <row r="817" ht="14.25" customHeight="1">
      <c r="J817" s="4"/>
      <c r="K817" s="4"/>
    </row>
    <row r="818" ht="14.25" customHeight="1">
      <c r="J818" s="4"/>
      <c r="K818" s="4"/>
    </row>
    <row r="819" ht="14.25" customHeight="1">
      <c r="J819" s="4"/>
      <c r="K819" s="4"/>
    </row>
    <row r="820" ht="14.25" customHeight="1">
      <c r="J820" s="4"/>
      <c r="K820" s="4"/>
    </row>
    <row r="821" ht="14.25" customHeight="1">
      <c r="J821" s="4"/>
      <c r="K821" s="4"/>
    </row>
    <row r="822" ht="14.25" customHeight="1">
      <c r="J822" s="4"/>
      <c r="K822" s="4"/>
    </row>
    <row r="823" ht="14.25" customHeight="1">
      <c r="J823" s="4"/>
      <c r="K823" s="4"/>
    </row>
    <row r="824" ht="14.25" customHeight="1">
      <c r="J824" s="4"/>
      <c r="K824" s="4"/>
    </row>
    <row r="825" ht="14.25" customHeight="1">
      <c r="J825" s="4"/>
      <c r="K825" s="4"/>
    </row>
    <row r="826" ht="14.25" customHeight="1">
      <c r="J826" s="4"/>
      <c r="K826" s="4"/>
    </row>
    <row r="827" ht="14.25" customHeight="1">
      <c r="J827" s="4"/>
      <c r="K827" s="4"/>
    </row>
    <row r="828" ht="14.25" customHeight="1">
      <c r="J828" s="4"/>
      <c r="K828" s="4"/>
    </row>
    <row r="829" ht="14.25" customHeight="1">
      <c r="J829" s="4"/>
      <c r="K829" s="4"/>
    </row>
    <row r="830" ht="14.25" customHeight="1">
      <c r="J830" s="4"/>
      <c r="K830" s="4"/>
    </row>
    <row r="831" ht="14.25" customHeight="1">
      <c r="J831" s="4"/>
      <c r="K831" s="4"/>
    </row>
    <row r="832" ht="14.25" customHeight="1">
      <c r="J832" s="4"/>
      <c r="K832" s="4"/>
    </row>
    <row r="833" ht="14.25" customHeight="1">
      <c r="J833" s="4"/>
      <c r="K833" s="4"/>
    </row>
    <row r="834" ht="14.25" customHeight="1">
      <c r="J834" s="4"/>
      <c r="K834" s="4"/>
    </row>
    <row r="835" ht="14.25" customHeight="1">
      <c r="J835" s="4"/>
      <c r="K835" s="4"/>
    </row>
    <row r="836" ht="14.25" customHeight="1">
      <c r="J836" s="4"/>
      <c r="K836" s="4"/>
    </row>
    <row r="837" ht="14.25" customHeight="1">
      <c r="J837" s="4"/>
      <c r="K837" s="4"/>
    </row>
    <row r="838" ht="14.25" customHeight="1">
      <c r="J838" s="4"/>
      <c r="K838" s="4"/>
    </row>
    <row r="839" ht="14.25" customHeight="1">
      <c r="J839" s="4"/>
      <c r="K839" s="4"/>
    </row>
    <row r="840" ht="14.25" customHeight="1">
      <c r="J840" s="4"/>
      <c r="K840" s="4"/>
    </row>
    <row r="841" ht="14.25" customHeight="1">
      <c r="J841" s="4"/>
      <c r="K841" s="4"/>
    </row>
    <row r="842" ht="14.25" customHeight="1">
      <c r="J842" s="4"/>
      <c r="K842" s="4"/>
    </row>
    <row r="843" ht="14.25" customHeight="1">
      <c r="J843" s="4"/>
      <c r="K843" s="4"/>
    </row>
    <row r="844" ht="14.25" customHeight="1">
      <c r="J844" s="4"/>
      <c r="K844" s="4"/>
    </row>
    <row r="845" ht="14.25" customHeight="1">
      <c r="J845" s="4"/>
      <c r="K845" s="4"/>
    </row>
    <row r="846" ht="14.25" customHeight="1">
      <c r="J846" s="4"/>
      <c r="K846" s="4"/>
    </row>
    <row r="847" ht="14.25" customHeight="1">
      <c r="J847" s="4"/>
      <c r="K847" s="4"/>
    </row>
    <row r="848" ht="14.25" customHeight="1">
      <c r="J848" s="4"/>
      <c r="K848" s="4"/>
    </row>
    <row r="849" ht="14.25" customHeight="1">
      <c r="J849" s="4"/>
      <c r="K849" s="4"/>
    </row>
    <row r="850" ht="14.25" customHeight="1">
      <c r="J850" s="4"/>
      <c r="K850" s="4"/>
    </row>
    <row r="851" ht="14.25" customHeight="1">
      <c r="J851" s="4"/>
      <c r="K851" s="4"/>
    </row>
    <row r="852" ht="14.25" customHeight="1">
      <c r="J852" s="4"/>
      <c r="K852" s="4"/>
    </row>
    <row r="853" ht="14.25" customHeight="1">
      <c r="J853" s="4"/>
      <c r="K853" s="4"/>
    </row>
    <row r="854" ht="14.25" customHeight="1">
      <c r="J854" s="4"/>
      <c r="K854" s="4"/>
    </row>
    <row r="855" ht="14.25" customHeight="1">
      <c r="J855" s="4"/>
      <c r="K855" s="4"/>
    </row>
    <row r="856" ht="14.25" customHeight="1">
      <c r="J856" s="4"/>
      <c r="K856" s="4"/>
    </row>
    <row r="857" ht="14.25" customHeight="1">
      <c r="J857" s="4"/>
      <c r="K857" s="4"/>
    </row>
    <row r="858" ht="14.25" customHeight="1">
      <c r="J858" s="4"/>
      <c r="K858" s="4"/>
    </row>
    <row r="859" ht="14.25" customHeight="1">
      <c r="J859" s="4"/>
      <c r="K859" s="4"/>
    </row>
    <row r="860" ht="14.25" customHeight="1">
      <c r="J860" s="4"/>
      <c r="K860" s="4"/>
    </row>
    <row r="861" ht="14.25" customHeight="1">
      <c r="J861" s="4"/>
      <c r="K861" s="4"/>
    </row>
    <row r="862" ht="14.25" customHeight="1">
      <c r="J862" s="4"/>
      <c r="K862" s="4"/>
    </row>
    <row r="863" ht="14.25" customHeight="1">
      <c r="J863" s="4"/>
      <c r="K863" s="4"/>
    </row>
    <row r="864" ht="14.25" customHeight="1">
      <c r="J864" s="4"/>
      <c r="K864" s="4"/>
    </row>
    <row r="865" ht="14.25" customHeight="1">
      <c r="J865" s="4"/>
      <c r="K865" s="4"/>
    </row>
    <row r="866" ht="14.25" customHeight="1">
      <c r="J866" s="4"/>
      <c r="K866" s="4"/>
    </row>
    <row r="867" ht="14.25" customHeight="1">
      <c r="J867" s="4"/>
      <c r="K867" s="4"/>
    </row>
    <row r="868" ht="14.25" customHeight="1">
      <c r="J868" s="4"/>
      <c r="K868" s="4"/>
    </row>
    <row r="869" ht="14.25" customHeight="1">
      <c r="J869" s="4"/>
      <c r="K869" s="4"/>
    </row>
    <row r="870" ht="14.25" customHeight="1">
      <c r="J870" s="4"/>
      <c r="K870" s="4"/>
    </row>
    <row r="871" ht="14.25" customHeight="1">
      <c r="J871" s="4"/>
      <c r="K871" s="4"/>
    </row>
    <row r="872" ht="14.25" customHeight="1">
      <c r="J872" s="4"/>
      <c r="K872" s="4"/>
    </row>
    <row r="873" ht="14.25" customHeight="1">
      <c r="J873" s="4"/>
      <c r="K873" s="4"/>
    </row>
    <row r="874" ht="14.25" customHeight="1">
      <c r="J874" s="4"/>
      <c r="K874" s="4"/>
    </row>
    <row r="875" ht="14.25" customHeight="1">
      <c r="J875" s="4"/>
      <c r="K875" s="4"/>
    </row>
    <row r="876" ht="14.25" customHeight="1">
      <c r="J876" s="4"/>
      <c r="K876" s="4"/>
    </row>
    <row r="877" ht="14.25" customHeight="1">
      <c r="J877" s="4"/>
      <c r="K877" s="4"/>
    </row>
    <row r="878" ht="14.25" customHeight="1">
      <c r="J878" s="4"/>
      <c r="K878" s="4"/>
    </row>
    <row r="879" ht="14.25" customHeight="1">
      <c r="J879" s="4"/>
      <c r="K879" s="4"/>
    </row>
    <row r="880" ht="14.25" customHeight="1">
      <c r="J880" s="4"/>
      <c r="K880" s="4"/>
    </row>
    <row r="881" ht="14.25" customHeight="1">
      <c r="J881" s="4"/>
      <c r="K881" s="4"/>
    </row>
    <row r="882" ht="14.25" customHeight="1">
      <c r="J882" s="4"/>
      <c r="K882" s="4"/>
    </row>
    <row r="883" ht="14.25" customHeight="1">
      <c r="J883" s="4"/>
      <c r="K883" s="4"/>
    </row>
    <row r="884" ht="14.25" customHeight="1">
      <c r="J884" s="4"/>
      <c r="K884" s="4"/>
    </row>
    <row r="885" ht="14.25" customHeight="1">
      <c r="J885" s="4"/>
      <c r="K885" s="4"/>
    </row>
    <row r="886" ht="14.25" customHeight="1">
      <c r="J886" s="4"/>
      <c r="K886" s="4"/>
    </row>
    <row r="887" ht="14.25" customHeight="1">
      <c r="J887" s="4"/>
      <c r="K887" s="4"/>
    </row>
    <row r="888" ht="14.25" customHeight="1">
      <c r="J888" s="4"/>
      <c r="K888" s="4"/>
    </row>
    <row r="889" ht="14.25" customHeight="1">
      <c r="J889" s="4"/>
      <c r="K889" s="4"/>
    </row>
    <row r="890" ht="14.25" customHeight="1">
      <c r="J890" s="4"/>
      <c r="K890" s="4"/>
    </row>
    <row r="891" ht="14.25" customHeight="1">
      <c r="J891" s="4"/>
      <c r="K891" s="4"/>
    </row>
    <row r="892" ht="14.25" customHeight="1">
      <c r="J892" s="4"/>
      <c r="K892" s="4"/>
    </row>
    <row r="893" ht="14.25" customHeight="1">
      <c r="J893" s="4"/>
      <c r="K893" s="4"/>
    </row>
    <row r="894" ht="14.25" customHeight="1">
      <c r="J894" s="4"/>
      <c r="K894" s="4"/>
    </row>
    <row r="895" ht="14.25" customHeight="1">
      <c r="J895" s="4"/>
      <c r="K895" s="4"/>
    </row>
    <row r="896" ht="14.25" customHeight="1">
      <c r="J896" s="4"/>
      <c r="K896" s="4"/>
    </row>
    <row r="897" ht="14.25" customHeight="1">
      <c r="J897" s="4"/>
      <c r="K897" s="4"/>
    </row>
    <row r="898" ht="14.25" customHeight="1">
      <c r="J898" s="4"/>
      <c r="K898" s="4"/>
    </row>
    <row r="899" ht="14.25" customHeight="1">
      <c r="J899" s="4"/>
      <c r="K899" s="4"/>
    </row>
    <row r="900" ht="14.25" customHeight="1">
      <c r="J900" s="4"/>
      <c r="K900" s="4"/>
    </row>
    <row r="901" ht="14.25" customHeight="1">
      <c r="J901" s="4"/>
      <c r="K901" s="4"/>
    </row>
    <row r="902" ht="14.25" customHeight="1">
      <c r="J902" s="4"/>
      <c r="K902" s="4"/>
    </row>
    <row r="903" ht="14.25" customHeight="1">
      <c r="J903" s="4"/>
      <c r="K903" s="4"/>
    </row>
    <row r="904" ht="14.25" customHeight="1">
      <c r="J904" s="4"/>
      <c r="K904" s="4"/>
    </row>
    <row r="905" ht="14.25" customHeight="1">
      <c r="J905" s="4"/>
      <c r="K905" s="4"/>
    </row>
    <row r="906" ht="14.25" customHeight="1">
      <c r="J906" s="4"/>
      <c r="K906" s="4"/>
    </row>
    <row r="907" ht="14.25" customHeight="1">
      <c r="J907" s="4"/>
      <c r="K907" s="4"/>
    </row>
    <row r="908" ht="14.25" customHeight="1">
      <c r="J908" s="4"/>
      <c r="K908" s="4"/>
    </row>
    <row r="909" ht="14.25" customHeight="1">
      <c r="J909" s="4"/>
      <c r="K909" s="4"/>
    </row>
    <row r="910" ht="14.25" customHeight="1">
      <c r="J910" s="4"/>
      <c r="K910" s="4"/>
    </row>
    <row r="911" ht="14.25" customHeight="1">
      <c r="J911" s="4"/>
      <c r="K911" s="4"/>
    </row>
    <row r="912" ht="14.25" customHeight="1">
      <c r="J912" s="4"/>
      <c r="K912" s="4"/>
    </row>
    <row r="913" ht="14.25" customHeight="1">
      <c r="J913" s="4"/>
      <c r="K913" s="4"/>
    </row>
    <row r="914" ht="14.25" customHeight="1">
      <c r="J914" s="4"/>
      <c r="K914" s="4"/>
    </row>
    <row r="915" ht="14.25" customHeight="1">
      <c r="J915" s="4"/>
      <c r="K915" s="4"/>
    </row>
    <row r="916" ht="14.25" customHeight="1">
      <c r="J916" s="4"/>
      <c r="K916" s="4"/>
    </row>
    <row r="917" ht="14.25" customHeight="1">
      <c r="J917" s="4"/>
      <c r="K917" s="4"/>
    </row>
    <row r="918" ht="14.25" customHeight="1">
      <c r="J918" s="4"/>
      <c r="K918" s="4"/>
    </row>
    <row r="919" ht="14.25" customHeight="1">
      <c r="J919" s="4"/>
      <c r="K919" s="4"/>
    </row>
    <row r="920" ht="14.25" customHeight="1">
      <c r="J920" s="4"/>
      <c r="K920" s="4"/>
    </row>
    <row r="921" ht="14.25" customHeight="1">
      <c r="J921" s="4"/>
      <c r="K921" s="4"/>
    </row>
    <row r="922" ht="14.25" customHeight="1">
      <c r="J922" s="4"/>
      <c r="K922" s="4"/>
    </row>
    <row r="923" ht="14.25" customHeight="1">
      <c r="J923" s="4"/>
      <c r="K923" s="4"/>
    </row>
    <row r="924" ht="14.25" customHeight="1">
      <c r="J924" s="4"/>
      <c r="K924" s="4"/>
    </row>
    <row r="925" ht="14.25" customHeight="1">
      <c r="J925" s="4"/>
      <c r="K925" s="4"/>
    </row>
    <row r="926" ht="14.25" customHeight="1">
      <c r="J926" s="4"/>
      <c r="K926" s="4"/>
    </row>
    <row r="927" ht="14.25" customHeight="1">
      <c r="J927" s="4"/>
      <c r="K927" s="4"/>
    </row>
    <row r="928" ht="14.25" customHeight="1">
      <c r="J928" s="4"/>
      <c r="K928" s="4"/>
    </row>
    <row r="929" ht="14.25" customHeight="1">
      <c r="J929" s="4"/>
      <c r="K929" s="4"/>
    </row>
    <row r="930" ht="14.25" customHeight="1">
      <c r="J930" s="4"/>
      <c r="K930" s="4"/>
    </row>
    <row r="931" ht="14.25" customHeight="1">
      <c r="J931" s="4"/>
      <c r="K931" s="4"/>
    </row>
    <row r="932" ht="14.25" customHeight="1">
      <c r="J932" s="4"/>
      <c r="K932" s="4"/>
    </row>
    <row r="933" ht="14.25" customHeight="1">
      <c r="J933" s="4"/>
      <c r="K933" s="4"/>
    </row>
    <row r="934" ht="14.25" customHeight="1">
      <c r="J934" s="4"/>
      <c r="K934" s="4"/>
    </row>
    <row r="935" ht="14.25" customHeight="1">
      <c r="J935" s="4"/>
      <c r="K935" s="4"/>
    </row>
    <row r="936" ht="14.25" customHeight="1">
      <c r="J936" s="4"/>
      <c r="K936" s="4"/>
    </row>
    <row r="937" ht="14.25" customHeight="1">
      <c r="J937" s="4"/>
      <c r="K937" s="4"/>
    </row>
    <row r="938" ht="14.25" customHeight="1">
      <c r="J938" s="4"/>
      <c r="K938" s="4"/>
    </row>
    <row r="939" ht="14.25" customHeight="1">
      <c r="J939" s="4"/>
      <c r="K939" s="4"/>
    </row>
    <row r="940" ht="14.25" customHeight="1">
      <c r="J940" s="4"/>
      <c r="K940" s="4"/>
    </row>
    <row r="941" ht="14.25" customHeight="1">
      <c r="J941" s="4"/>
      <c r="K941" s="4"/>
    </row>
    <row r="942" ht="14.25" customHeight="1">
      <c r="J942" s="4"/>
      <c r="K942" s="4"/>
    </row>
    <row r="943" ht="14.25" customHeight="1">
      <c r="J943" s="4"/>
      <c r="K943" s="4"/>
    </row>
    <row r="944" ht="14.25" customHeight="1">
      <c r="J944" s="4"/>
      <c r="K944" s="4"/>
    </row>
    <row r="945" ht="14.25" customHeight="1">
      <c r="J945" s="4"/>
      <c r="K945" s="4"/>
    </row>
    <row r="946" ht="14.25" customHeight="1">
      <c r="J946" s="4"/>
      <c r="K946" s="4"/>
    </row>
    <row r="947" ht="14.25" customHeight="1">
      <c r="J947" s="4"/>
      <c r="K947" s="4"/>
    </row>
    <row r="948" ht="14.25" customHeight="1">
      <c r="J948" s="4"/>
      <c r="K948" s="4"/>
    </row>
    <row r="949" ht="14.25" customHeight="1">
      <c r="J949" s="4"/>
      <c r="K949" s="4"/>
    </row>
    <row r="950" ht="14.25" customHeight="1">
      <c r="J950" s="4"/>
      <c r="K950" s="4"/>
    </row>
    <row r="951" ht="14.25" customHeight="1">
      <c r="J951" s="4"/>
      <c r="K951" s="4"/>
    </row>
    <row r="952" ht="14.25" customHeight="1">
      <c r="J952" s="4"/>
      <c r="K952" s="4"/>
    </row>
    <row r="953" ht="14.25" customHeight="1">
      <c r="J953" s="4"/>
      <c r="K953" s="4"/>
    </row>
    <row r="954" ht="14.25" customHeight="1">
      <c r="J954" s="4"/>
      <c r="K954" s="4"/>
    </row>
    <row r="955" ht="14.25" customHeight="1">
      <c r="J955" s="4"/>
      <c r="K955" s="4"/>
    </row>
    <row r="956" ht="14.25" customHeight="1">
      <c r="J956" s="4"/>
      <c r="K956" s="4"/>
    </row>
    <row r="957" ht="14.25" customHeight="1">
      <c r="J957" s="4"/>
      <c r="K957" s="4"/>
    </row>
    <row r="958" ht="14.25" customHeight="1">
      <c r="J958" s="4"/>
      <c r="K958" s="4"/>
    </row>
    <row r="959" ht="14.25" customHeight="1">
      <c r="J959" s="4"/>
      <c r="K959" s="4"/>
    </row>
    <row r="960" ht="14.25" customHeight="1">
      <c r="J960" s="4"/>
      <c r="K960" s="4"/>
    </row>
    <row r="961" ht="14.25" customHeight="1">
      <c r="J961" s="4"/>
      <c r="K961" s="4"/>
    </row>
    <row r="962" ht="14.25" customHeight="1">
      <c r="J962" s="4"/>
      <c r="K962" s="4"/>
    </row>
    <row r="963" ht="14.25" customHeight="1">
      <c r="J963" s="4"/>
      <c r="K963" s="4"/>
    </row>
    <row r="964" ht="14.25" customHeight="1">
      <c r="J964" s="4"/>
      <c r="K964" s="4"/>
    </row>
    <row r="965" ht="14.25" customHeight="1">
      <c r="J965" s="4"/>
      <c r="K965" s="4"/>
    </row>
    <row r="966" ht="14.25" customHeight="1">
      <c r="J966" s="4"/>
      <c r="K966" s="4"/>
    </row>
    <row r="967" ht="14.25" customHeight="1">
      <c r="J967" s="4"/>
      <c r="K967" s="4"/>
    </row>
    <row r="968" ht="14.25" customHeight="1">
      <c r="J968" s="4"/>
      <c r="K968" s="4"/>
    </row>
    <row r="969" ht="14.25" customHeight="1">
      <c r="J969" s="4"/>
      <c r="K969" s="4"/>
    </row>
    <row r="970" ht="14.25" customHeight="1">
      <c r="J970" s="4"/>
      <c r="K970" s="4"/>
    </row>
    <row r="971" ht="14.25" customHeight="1">
      <c r="J971" s="4"/>
      <c r="K971" s="4"/>
    </row>
    <row r="972" ht="14.25" customHeight="1">
      <c r="J972" s="4"/>
      <c r="K972" s="4"/>
    </row>
    <row r="973" ht="14.25" customHeight="1">
      <c r="J973" s="4"/>
      <c r="K973" s="4"/>
    </row>
    <row r="974" ht="14.25" customHeight="1">
      <c r="J974" s="4"/>
      <c r="K974" s="4"/>
    </row>
    <row r="975" ht="14.25" customHeight="1">
      <c r="J975" s="4"/>
      <c r="K975" s="4"/>
    </row>
    <row r="976" ht="14.25" customHeight="1">
      <c r="J976" s="4"/>
      <c r="K976" s="4"/>
    </row>
    <row r="977" ht="14.25" customHeight="1">
      <c r="J977" s="4"/>
      <c r="K977" s="4"/>
    </row>
    <row r="978" ht="14.25" customHeight="1">
      <c r="J978" s="4"/>
      <c r="K978" s="4"/>
    </row>
    <row r="979" ht="14.25" customHeight="1">
      <c r="J979" s="4"/>
      <c r="K979" s="4"/>
    </row>
    <row r="980" ht="14.25" customHeight="1">
      <c r="J980" s="4"/>
      <c r="K980" s="4"/>
    </row>
    <row r="981" ht="14.25" customHeight="1">
      <c r="J981" s="4"/>
      <c r="K981" s="4"/>
    </row>
    <row r="982" ht="14.25" customHeight="1">
      <c r="J982" s="4"/>
      <c r="K982" s="4"/>
    </row>
    <row r="983" ht="14.25" customHeight="1">
      <c r="J983" s="4"/>
      <c r="K983" s="4"/>
    </row>
    <row r="984" ht="14.25" customHeight="1">
      <c r="J984" s="4"/>
      <c r="K984" s="4"/>
    </row>
    <row r="985" ht="14.25" customHeight="1">
      <c r="J985" s="4"/>
      <c r="K985" s="4"/>
    </row>
    <row r="986" ht="14.25" customHeight="1">
      <c r="J986" s="4"/>
      <c r="K986" s="4"/>
    </row>
    <row r="987" ht="14.25" customHeight="1">
      <c r="J987" s="4"/>
      <c r="K987" s="4"/>
    </row>
    <row r="988" ht="14.25" customHeight="1">
      <c r="J988" s="4"/>
      <c r="K988" s="4"/>
    </row>
    <row r="989" ht="14.25" customHeight="1">
      <c r="J989" s="4"/>
      <c r="K989" s="4"/>
    </row>
    <row r="990" ht="14.25" customHeight="1">
      <c r="J990" s="4"/>
      <c r="K990" s="4"/>
    </row>
    <row r="991" ht="14.25" customHeight="1">
      <c r="J991" s="4"/>
      <c r="K991" s="4"/>
    </row>
    <row r="992" ht="14.25" customHeight="1">
      <c r="J992" s="4"/>
      <c r="K992" s="4"/>
    </row>
    <row r="993" ht="14.25" customHeight="1">
      <c r="J993" s="4"/>
      <c r="K993" s="4"/>
    </row>
    <row r="994" ht="14.25" customHeight="1">
      <c r="J994" s="4"/>
      <c r="K994" s="4"/>
    </row>
    <row r="995" ht="14.25" customHeight="1">
      <c r="J995" s="4"/>
      <c r="K995" s="4"/>
    </row>
    <row r="996" ht="14.25" customHeight="1">
      <c r="J996" s="4"/>
      <c r="K996" s="4"/>
    </row>
    <row r="997" ht="14.25" customHeight="1">
      <c r="J997" s="4"/>
      <c r="K997" s="4"/>
    </row>
    <row r="998" ht="14.25" customHeight="1">
      <c r="J998" s="4"/>
      <c r="K998" s="4"/>
    </row>
    <row r="999" ht="14.25" customHeight="1">
      <c r="J999" s="4"/>
      <c r="K999" s="4"/>
    </row>
    <row r="1000" ht="14.25" customHeight="1">
      <c r="J1000" s="4"/>
      <c r="K1000" s="4"/>
    </row>
  </sheetData>
  <printOptions/>
  <pageMargins bottom="0.75" footer="0.0" header="0.0" left="0.7" right="0.7" top="0.75"/>
  <pageSetup orientation="landscape"/>
  <drawing r:id="rId1"/>
  <tableParts count="3">
    <tablePart r:id="rId5"/>
    <tablePart r:id="rId6"/>
    <tablePart r:id="rId7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12.71"/>
    <col customWidth="1" min="3" max="9" width="8.71"/>
    <col customWidth="1" min="10" max="10" width="7.71"/>
    <col customWidth="1" min="11" max="11" width="8.29"/>
    <col customWidth="1" min="12" max="12" width="7.71"/>
    <col customWidth="1" min="13" max="14" width="8.71"/>
    <col customWidth="1" min="15" max="15" width="11.0"/>
    <col customWidth="1" min="16" max="39" width="8.71"/>
  </cols>
  <sheetData>
    <row r="1" ht="14.25" customHeight="1"/>
    <row r="2" ht="14.25" customHeight="1"/>
    <row r="3" ht="14.25" customHeight="1">
      <c r="A3" s="89"/>
      <c r="B3" s="90" t="s">
        <v>255</v>
      </c>
      <c r="C3" s="91" t="s">
        <v>259</v>
      </c>
      <c r="D3" s="91" t="s">
        <v>260</v>
      </c>
      <c r="E3" s="91" t="s">
        <v>261</v>
      </c>
      <c r="F3" s="91" t="s">
        <v>262</v>
      </c>
      <c r="G3" s="91" t="s">
        <v>263</v>
      </c>
      <c r="H3" s="91" t="s">
        <v>264</v>
      </c>
      <c r="I3" s="91" t="s">
        <v>265</v>
      </c>
      <c r="J3" s="91" t="s">
        <v>266</v>
      </c>
      <c r="K3" s="91" t="s">
        <v>267</v>
      </c>
      <c r="L3" s="91" t="s">
        <v>268</v>
      </c>
      <c r="M3" s="91" t="s">
        <v>269</v>
      </c>
      <c r="N3" s="91" t="s">
        <v>270</v>
      </c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</row>
    <row r="4" ht="14.25" customHeight="1">
      <c r="B4" s="3" t="s">
        <v>253</v>
      </c>
      <c r="C4" s="88">
        <f t="shared" ref="C4:C9" si="1">Q13/P13</f>
        <v>0.1666666667</v>
      </c>
      <c r="D4" s="88">
        <f t="shared" ref="D4:D9" si="2">S13/R13</f>
        <v>0.3888888889</v>
      </c>
      <c r="E4" s="88">
        <f t="shared" ref="E4:E9" si="3">U13/T13</f>
        <v>0.625</v>
      </c>
      <c r="F4" s="88">
        <f t="shared" ref="F4:F9" si="4">W13/V13</f>
        <v>0</v>
      </c>
      <c r="G4" s="88">
        <f t="shared" ref="G4:G9" si="5">Y13/X13</f>
        <v>0.2</v>
      </c>
      <c r="H4" s="88">
        <f t="shared" ref="H4:H9" si="6">AA13/Z13</f>
        <v>0.25</v>
      </c>
      <c r="I4" s="88">
        <f t="shared" ref="I4:I9" si="7">AC13/AB13</f>
        <v>0.1333333333</v>
      </c>
      <c r="J4" s="88">
        <f t="shared" ref="J4:J9" si="8">AE13/AD13</f>
        <v>0.5</v>
      </c>
      <c r="K4" s="88">
        <f t="shared" ref="K4:K9" si="9">AG13/AF13</f>
        <v>0.1428571429</v>
      </c>
      <c r="L4" s="88">
        <f t="shared" ref="L4:L9" si="10">AI13/AH13</f>
        <v>0.3333333333</v>
      </c>
      <c r="M4" s="88">
        <f t="shared" ref="M4:M9" si="11">IF(AK13=0,0,AK13/AJ13)</f>
        <v>0.375</v>
      </c>
      <c r="N4" s="88">
        <f t="shared" ref="N4:N9" si="12">IF(AM13=0,0,AL13/AK13)</f>
        <v>1</v>
      </c>
    </row>
    <row r="5" ht="14.25" customHeight="1">
      <c r="B5" s="92" t="s">
        <v>271</v>
      </c>
      <c r="C5" s="88">
        <f t="shared" si="1"/>
        <v>0.75</v>
      </c>
      <c r="D5" s="88">
        <f t="shared" si="2"/>
        <v>1</v>
      </c>
      <c r="E5" s="88">
        <f t="shared" si="3"/>
        <v>1</v>
      </c>
      <c r="F5" s="88">
        <f t="shared" si="4"/>
        <v>0.3333333333</v>
      </c>
      <c r="G5" s="88">
        <f t="shared" si="5"/>
        <v>1</v>
      </c>
      <c r="H5" s="88">
        <f t="shared" si="6"/>
        <v>1</v>
      </c>
      <c r="I5" s="88">
        <f t="shared" si="7"/>
        <v>0.5</v>
      </c>
      <c r="J5" s="88">
        <f t="shared" si="8"/>
        <v>0.6666666667</v>
      </c>
      <c r="K5" s="88">
        <f t="shared" si="9"/>
        <v>0.2</v>
      </c>
      <c r="L5" s="88">
        <f t="shared" si="10"/>
        <v>0.2</v>
      </c>
      <c r="M5" s="88">
        <f t="shared" si="11"/>
        <v>0.6470588235</v>
      </c>
      <c r="N5" s="88">
        <f t="shared" si="12"/>
        <v>0</v>
      </c>
    </row>
    <row r="6" ht="14.25" customHeight="1">
      <c r="B6" s="92" t="s">
        <v>272</v>
      </c>
      <c r="C6" s="88">
        <f t="shared" si="1"/>
        <v>0.3097826087</v>
      </c>
      <c r="D6" s="88">
        <f t="shared" si="2"/>
        <v>0.3</v>
      </c>
      <c r="E6" s="88">
        <f t="shared" si="3"/>
        <v>0.2640449438</v>
      </c>
      <c r="F6" s="88">
        <f t="shared" si="4"/>
        <v>0.2978723404</v>
      </c>
      <c r="G6" s="88">
        <f t="shared" si="5"/>
        <v>0.2638888889</v>
      </c>
      <c r="H6" s="88">
        <f t="shared" si="6"/>
        <v>0.2049689441</v>
      </c>
      <c r="I6" s="88">
        <f t="shared" si="7"/>
        <v>0.2722222222</v>
      </c>
      <c r="J6" s="88">
        <f t="shared" si="8"/>
        <v>0.2651515152</v>
      </c>
      <c r="K6" s="88">
        <f t="shared" si="9"/>
        <v>0.203539823</v>
      </c>
      <c r="L6" s="88">
        <f t="shared" si="10"/>
        <v>0.2040816327</v>
      </c>
      <c r="M6" s="88">
        <f t="shared" si="11"/>
        <v>0.2164948454</v>
      </c>
      <c r="N6" s="88">
        <f t="shared" si="12"/>
        <v>1.904761905</v>
      </c>
    </row>
    <row r="7" ht="14.25" customHeight="1">
      <c r="B7" s="92" t="s">
        <v>215</v>
      </c>
      <c r="C7" s="88">
        <f t="shared" si="1"/>
        <v>0.1904761905</v>
      </c>
      <c r="D7" s="88">
        <f t="shared" si="2"/>
        <v>0.375</v>
      </c>
      <c r="E7" s="88">
        <f t="shared" si="3"/>
        <v>0.2272727273</v>
      </c>
      <c r="F7" s="88">
        <f t="shared" si="4"/>
        <v>0.1428571429</v>
      </c>
      <c r="G7" s="88">
        <f t="shared" si="5"/>
        <v>0.3928571429</v>
      </c>
      <c r="H7" s="88">
        <f t="shared" si="6"/>
        <v>0.3170731707</v>
      </c>
      <c r="I7" s="88">
        <f t="shared" si="7"/>
        <v>0.3571428571</v>
      </c>
      <c r="J7" s="88">
        <f t="shared" si="8"/>
        <v>0.3563218391</v>
      </c>
      <c r="K7" s="88">
        <f t="shared" si="9"/>
        <v>0.3846153846</v>
      </c>
      <c r="L7" s="88">
        <f t="shared" si="10"/>
        <v>0.4054054054</v>
      </c>
      <c r="M7" s="88">
        <f t="shared" si="11"/>
        <v>0.2954545455</v>
      </c>
      <c r="N7" s="88">
        <f t="shared" si="12"/>
        <v>1.615384615</v>
      </c>
    </row>
    <row r="8" ht="14.25" customHeight="1">
      <c r="B8" s="3" t="s">
        <v>220</v>
      </c>
      <c r="C8" s="88">
        <f t="shared" si="1"/>
        <v>0.1428571429</v>
      </c>
      <c r="D8" s="88">
        <f t="shared" si="2"/>
        <v>0.375</v>
      </c>
      <c r="E8" s="88">
        <f t="shared" si="3"/>
        <v>0.3333333333</v>
      </c>
      <c r="F8" s="88">
        <f t="shared" si="4"/>
        <v>0.2142857143</v>
      </c>
      <c r="G8" s="88">
        <f t="shared" si="5"/>
        <v>0.3076923077</v>
      </c>
      <c r="H8" s="88">
        <f t="shared" si="6"/>
        <v>0.6666666667</v>
      </c>
      <c r="I8" s="88">
        <f t="shared" si="7"/>
        <v>0</v>
      </c>
      <c r="J8" s="88">
        <f t="shared" si="8"/>
        <v>0.6666666667</v>
      </c>
      <c r="K8" s="88">
        <f t="shared" si="9"/>
        <v>0.625</v>
      </c>
      <c r="L8" s="88">
        <f t="shared" si="10"/>
        <v>0</v>
      </c>
      <c r="M8" s="88">
        <f t="shared" si="11"/>
        <v>0.3333333333</v>
      </c>
      <c r="N8" s="88">
        <f t="shared" si="12"/>
        <v>1</v>
      </c>
    </row>
    <row r="9" ht="14.25" customHeight="1">
      <c r="B9" s="3" t="s">
        <v>252</v>
      </c>
      <c r="C9" s="88">
        <f t="shared" si="1"/>
        <v>0.125</v>
      </c>
      <c r="D9" s="88">
        <f t="shared" si="2"/>
        <v>0.25</v>
      </c>
      <c r="E9" s="88">
        <f t="shared" si="3"/>
        <v>0.625</v>
      </c>
      <c r="F9" s="88">
        <f t="shared" si="4"/>
        <v>0.2307692308</v>
      </c>
      <c r="G9" s="88">
        <f t="shared" si="5"/>
        <v>0.375</v>
      </c>
      <c r="H9" s="88">
        <f t="shared" si="6"/>
        <v>0.3125</v>
      </c>
      <c r="I9" s="88">
        <f t="shared" si="7"/>
        <v>0.3529411765</v>
      </c>
      <c r="J9" s="88">
        <f t="shared" si="8"/>
        <v>0.1666666667</v>
      </c>
      <c r="K9" s="88">
        <f t="shared" si="9"/>
        <v>0.1111111111</v>
      </c>
      <c r="L9" s="88">
        <f t="shared" si="10"/>
        <v>0.1428571429</v>
      </c>
      <c r="M9" s="88">
        <f t="shared" si="11"/>
        <v>0.2</v>
      </c>
      <c r="N9" s="88">
        <f t="shared" si="12"/>
        <v>3</v>
      </c>
    </row>
    <row r="10" ht="14.25" customHeight="1"/>
    <row r="11" ht="14.25" customHeight="1">
      <c r="P11" s="93" t="s">
        <v>239</v>
      </c>
      <c r="Q11" s="29"/>
      <c r="R11" s="94" t="s">
        <v>240</v>
      </c>
      <c r="S11" s="29"/>
      <c r="T11" s="95" t="s">
        <v>111</v>
      </c>
      <c r="U11" s="29"/>
      <c r="V11" s="96" t="s">
        <v>112</v>
      </c>
      <c r="W11" s="29"/>
      <c r="X11" s="97" t="s">
        <v>113</v>
      </c>
      <c r="Y11" s="29"/>
      <c r="Z11" s="98" t="s">
        <v>114</v>
      </c>
      <c r="AA11" s="29"/>
      <c r="AB11" s="99" t="s">
        <v>146</v>
      </c>
      <c r="AC11" s="29"/>
      <c r="AD11" s="93" t="s">
        <v>147</v>
      </c>
      <c r="AE11" s="29"/>
      <c r="AF11" s="94" t="s">
        <v>148</v>
      </c>
      <c r="AG11" s="29"/>
      <c r="AH11" s="95" t="s">
        <v>149</v>
      </c>
      <c r="AI11" s="29"/>
      <c r="AJ11" s="96" t="s">
        <v>151</v>
      </c>
      <c r="AK11" s="29"/>
      <c r="AL11" s="100" t="s">
        <v>154</v>
      </c>
      <c r="AM11" s="29"/>
    </row>
    <row r="12" ht="14.25" customHeight="1">
      <c r="P12" s="101" t="s">
        <v>163</v>
      </c>
      <c r="Q12" s="101" t="s">
        <v>107</v>
      </c>
      <c r="R12" s="102" t="s">
        <v>163</v>
      </c>
      <c r="S12" s="102" t="s">
        <v>107</v>
      </c>
      <c r="T12" s="103" t="s">
        <v>163</v>
      </c>
      <c r="U12" s="103" t="s">
        <v>107</v>
      </c>
      <c r="V12" s="104" t="s">
        <v>163</v>
      </c>
      <c r="W12" s="104" t="s">
        <v>107</v>
      </c>
      <c r="X12" s="105" t="s">
        <v>163</v>
      </c>
      <c r="Y12" s="105" t="s">
        <v>107</v>
      </c>
      <c r="Z12" s="106" t="s">
        <v>163</v>
      </c>
      <c r="AA12" s="106" t="s">
        <v>107</v>
      </c>
      <c r="AB12" s="107" t="s">
        <v>163</v>
      </c>
      <c r="AC12" s="107" t="s">
        <v>107</v>
      </c>
      <c r="AD12" s="101" t="s">
        <v>163</v>
      </c>
      <c r="AE12" s="101" t="s">
        <v>107</v>
      </c>
      <c r="AF12" s="102" t="s">
        <v>163</v>
      </c>
      <c r="AG12" s="102" t="s">
        <v>107</v>
      </c>
      <c r="AH12" s="103" t="s">
        <v>163</v>
      </c>
      <c r="AI12" s="103" t="s">
        <v>107</v>
      </c>
      <c r="AJ12" s="104" t="s">
        <v>163</v>
      </c>
      <c r="AK12" s="104" t="s">
        <v>107</v>
      </c>
      <c r="AL12" s="108" t="s">
        <v>163</v>
      </c>
      <c r="AM12" s="108" t="s">
        <v>107</v>
      </c>
    </row>
    <row r="13" ht="14.25" customHeight="1">
      <c r="O13" s="30" t="s">
        <v>253</v>
      </c>
      <c r="P13" s="101">
        <v>12.0</v>
      </c>
      <c r="Q13" s="101">
        <v>2.0</v>
      </c>
      <c r="R13" s="102">
        <v>18.0</v>
      </c>
      <c r="S13" s="102">
        <v>7.0</v>
      </c>
      <c r="T13" s="103">
        <v>8.0</v>
      </c>
      <c r="U13" s="103">
        <v>5.0</v>
      </c>
      <c r="V13" s="104">
        <v>3.0</v>
      </c>
      <c r="W13" s="104">
        <v>0.0</v>
      </c>
      <c r="X13" s="105">
        <v>5.0</v>
      </c>
      <c r="Y13" s="105">
        <v>1.0</v>
      </c>
      <c r="Z13" s="106">
        <v>8.0</v>
      </c>
      <c r="AA13" s="106">
        <v>2.0</v>
      </c>
      <c r="AB13" s="107">
        <v>15.0</v>
      </c>
      <c r="AC13" s="107">
        <v>2.0</v>
      </c>
      <c r="AD13" s="101">
        <v>8.0</v>
      </c>
      <c r="AE13" s="101">
        <v>4.0</v>
      </c>
      <c r="AF13" s="102">
        <v>7.0</v>
      </c>
      <c r="AG13" s="102">
        <v>1.0</v>
      </c>
      <c r="AH13" s="103">
        <v>9.0</v>
      </c>
      <c r="AI13" s="103">
        <v>3.0</v>
      </c>
      <c r="AJ13" s="104">
        <v>8.0</v>
      </c>
      <c r="AK13" s="104">
        <v>3.0</v>
      </c>
      <c r="AL13" s="108">
        <v>3.0</v>
      </c>
      <c r="AM13" s="108">
        <v>3.0</v>
      </c>
    </row>
    <row r="14" ht="14.25" customHeight="1">
      <c r="O14" s="109" t="s">
        <v>271</v>
      </c>
      <c r="P14" s="101">
        <v>4.0</v>
      </c>
      <c r="Q14" s="101">
        <v>3.0</v>
      </c>
      <c r="R14" s="102">
        <v>1.0</v>
      </c>
      <c r="S14" s="102">
        <v>1.0</v>
      </c>
      <c r="T14" s="103">
        <v>2.0</v>
      </c>
      <c r="U14" s="103">
        <v>2.0</v>
      </c>
      <c r="V14" s="104">
        <v>3.0</v>
      </c>
      <c r="W14" s="104">
        <v>1.0</v>
      </c>
      <c r="X14" s="105">
        <v>1.0</v>
      </c>
      <c r="Y14" s="105">
        <v>1.0</v>
      </c>
      <c r="Z14" s="106">
        <v>1.0</v>
      </c>
      <c r="AA14" s="106">
        <v>1.0</v>
      </c>
      <c r="AB14" s="107">
        <v>2.0</v>
      </c>
      <c r="AC14" s="107">
        <v>1.0</v>
      </c>
      <c r="AD14" s="101">
        <v>9.0</v>
      </c>
      <c r="AE14" s="101">
        <v>6.0</v>
      </c>
      <c r="AF14" s="102">
        <v>10.0</v>
      </c>
      <c r="AG14" s="102">
        <v>2.0</v>
      </c>
      <c r="AH14" s="103">
        <v>5.0</v>
      </c>
      <c r="AI14" s="103">
        <v>1.0</v>
      </c>
      <c r="AJ14" s="104">
        <v>17.0</v>
      </c>
      <c r="AK14" s="104">
        <v>11.0</v>
      </c>
      <c r="AL14" s="108">
        <v>4.0</v>
      </c>
      <c r="AM14" s="108">
        <v>0.0</v>
      </c>
    </row>
    <row r="15" ht="14.25" customHeight="1">
      <c r="O15" s="109" t="s">
        <v>272</v>
      </c>
      <c r="P15" s="101">
        <v>184.0</v>
      </c>
      <c r="Q15" s="101">
        <v>57.0</v>
      </c>
      <c r="R15" s="102">
        <v>160.0</v>
      </c>
      <c r="S15" s="102">
        <v>48.0</v>
      </c>
      <c r="T15" s="103">
        <v>178.0</v>
      </c>
      <c r="U15" s="103">
        <v>47.0</v>
      </c>
      <c r="V15" s="104">
        <v>188.0</v>
      </c>
      <c r="W15" s="104">
        <v>56.0</v>
      </c>
      <c r="X15" s="105">
        <v>144.0</v>
      </c>
      <c r="Y15" s="105">
        <v>38.0</v>
      </c>
      <c r="Z15" s="106">
        <v>161.0</v>
      </c>
      <c r="AA15" s="106">
        <v>33.0</v>
      </c>
      <c r="AB15" s="107">
        <v>180.0</v>
      </c>
      <c r="AC15" s="107">
        <v>49.0</v>
      </c>
      <c r="AD15" s="101">
        <v>132.0</v>
      </c>
      <c r="AE15" s="101">
        <v>35.0</v>
      </c>
      <c r="AF15" s="102">
        <v>113.0</v>
      </c>
      <c r="AG15" s="102">
        <v>23.0</v>
      </c>
      <c r="AH15" s="103">
        <v>147.0</v>
      </c>
      <c r="AI15" s="103">
        <v>30.0</v>
      </c>
      <c r="AJ15" s="104">
        <v>97.0</v>
      </c>
      <c r="AK15" s="104">
        <v>21.0</v>
      </c>
      <c r="AL15" s="108">
        <v>40.0</v>
      </c>
      <c r="AM15" s="108">
        <v>9.0</v>
      </c>
    </row>
    <row r="16" ht="14.25" customHeight="1">
      <c r="O16" s="109" t="s">
        <v>215</v>
      </c>
      <c r="P16" s="101">
        <v>21.0</v>
      </c>
      <c r="Q16" s="101">
        <v>4.0</v>
      </c>
      <c r="R16" s="102">
        <v>24.0</v>
      </c>
      <c r="S16" s="102">
        <v>9.0</v>
      </c>
      <c r="T16" s="103">
        <v>44.0</v>
      </c>
      <c r="U16" s="103">
        <v>10.0</v>
      </c>
      <c r="V16" s="104">
        <v>35.0</v>
      </c>
      <c r="W16" s="104">
        <v>5.0</v>
      </c>
      <c r="X16" s="105">
        <v>56.0</v>
      </c>
      <c r="Y16" s="105">
        <v>22.0</v>
      </c>
      <c r="Z16" s="106">
        <v>41.0</v>
      </c>
      <c r="AA16" s="106">
        <v>13.0</v>
      </c>
      <c r="AB16" s="107">
        <v>84.0</v>
      </c>
      <c r="AC16" s="107">
        <v>30.0</v>
      </c>
      <c r="AD16" s="101">
        <v>87.0</v>
      </c>
      <c r="AE16" s="101">
        <v>31.0</v>
      </c>
      <c r="AF16" s="102">
        <v>78.0</v>
      </c>
      <c r="AG16" s="102">
        <v>30.0</v>
      </c>
      <c r="AH16" s="103">
        <v>74.0</v>
      </c>
      <c r="AI16" s="103">
        <v>30.0</v>
      </c>
      <c r="AJ16" s="104">
        <v>88.0</v>
      </c>
      <c r="AK16" s="104">
        <v>26.0</v>
      </c>
      <c r="AL16" s="108">
        <v>42.0</v>
      </c>
      <c r="AM16" s="108">
        <v>13.0</v>
      </c>
    </row>
    <row r="17" ht="14.25" customHeight="1">
      <c r="O17" s="30" t="s">
        <v>220</v>
      </c>
      <c r="P17" s="101">
        <v>7.0</v>
      </c>
      <c r="Q17" s="101">
        <v>1.0</v>
      </c>
      <c r="R17" s="102">
        <v>8.0</v>
      </c>
      <c r="S17" s="102">
        <v>3.0</v>
      </c>
      <c r="T17" s="103">
        <v>6.0</v>
      </c>
      <c r="U17" s="103">
        <v>2.0</v>
      </c>
      <c r="V17" s="104">
        <v>14.0</v>
      </c>
      <c r="W17" s="104">
        <v>3.0</v>
      </c>
      <c r="X17" s="105">
        <v>13.0</v>
      </c>
      <c r="Y17" s="105">
        <v>4.0</v>
      </c>
      <c r="Z17" s="106">
        <v>3.0</v>
      </c>
      <c r="AA17" s="106">
        <v>2.0</v>
      </c>
      <c r="AB17" s="107">
        <v>4.0</v>
      </c>
      <c r="AC17" s="107">
        <v>0.0</v>
      </c>
      <c r="AD17" s="101">
        <v>3.0</v>
      </c>
      <c r="AE17" s="101">
        <v>2.0</v>
      </c>
      <c r="AF17" s="102">
        <v>8.0</v>
      </c>
      <c r="AG17" s="102">
        <v>5.0</v>
      </c>
      <c r="AH17" s="103">
        <v>6.0</v>
      </c>
      <c r="AI17" s="103">
        <v>0.0</v>
      </c>
      <c r="AJ17" s="104">
        <v>6.0</v>
      </c>
      <c r="AK17" s="104">
        <v>2.0</v>
      </c>
      <c r="AL17" s="108">
        <v>2.0</v>
      </c>
      <c r="AM17" s="108">
        <v>2.0</v>
      </c>
    </row>
    <row r="18" ht="14.25" customHeight="1">
      <c r="O18" s="30" t="s">
        <v>252</v>
      </c>
      <c r="P18" s="101">
        <v>8.0</v>
      </c>
      <c r="Q18" s="101">
        <v>1.0</v>
      </c>
      <c r="R18" s="102">
        <v>12.0</v>
      </c>
      <c r="S18" s="102">
        <v>3.0</v>
      </c>
      <c r="T18" s="103">
        <v>8.0</v>
      </c>
      <c r="U18" s="103">
        <v>5.0</v>
      </c>
      <c r="V18" s="104">
        <v>13.0</v>
      </c>
      <c r="W18" s="104">
        <v>3.0</v>
      </c>
      <c r="X18" s="105">
        <v>8.0</v>
      </c>
      <c r="Y18" s="105">
        <v>3.0</v>
      </c>
      <c r="Z18" s="106">
        <v>16.0</v>
      </c>
      <c r="AA18" s="106">
        <v>5.0</v>
      </c>
      <c r="AB18" s="107">
        <v>17.0</v>
      </c>
      <c r="AC18" s="107">
        <v>6.0</v>
      </c>
      <c r="AD18" s="101">
        <v>6.0</v>
      </c>
      <c r="AE18" s="101">
        <v>1.0</v>
      </c>
      <c r="AF18" s="102">
        <v>9.0</v>
      </c>
      <c r="AG18" s="102">
        <v>1.0</v>
      </c>
      <c r="AH18" s="103">
        <v>7.0</v>
      </c>
      <c r="AI18" s="103">
        <v>1.0</v>
      </c>
      <c r="AJ18" s="104">
        <v>10.0</v>
      </c>
      <c r="AK18" s="104">
        <v>2.0</v>
      </c>
      <c r="AL18" s="108">
        <v>6.0</v>
      </c>
      <c r="AM18" s="108">
        <v>3.0</v>
      </c>
    </row>
    <row r="19" ht="14.25" customHeight="1">
      <c r="R19" s="4"/>
      <c r="T19" s="4"/>
      <c r="V19" s="4"/>
      <c r="X19" s="4"/>
      <c r="Z19" s="4"/>
      <c r="AB19" s="4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>
      <c r="AK28" s="1" t="s">
        <v>159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2">
    <mergeCell ref="AD11:AE11"/>
    <mergeCell ref="AF11:AG11"/>
    <mergeCell ref="AH11:AI11"/>
    <mergeCell ref="AJ11:AK11"/>
    <mergeCell ref="AL11:AM11"/>
    <mergeCell ref="P11:Q11"/>
    <mergeCell ref="R11:S11"/>
    <mergeCell ref="T11:U11"/>
    <mergeCell ref="V11:W11"/>
    <mergeCell ref="X11:Y11"/>
    <mergeCell ref="Z11:AA11"/>
    <mergeCell ref="AB11:AC11"/>
  </mergeCells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8.86"/>
    <col customWidth="1" min="3" max="3" width="31.0"/>
    <col customWidth="1" min="4" max="4" width="16.43"/>
    <col customWidth="1" min="5" max="6" width="8.86"/>
    <col customWidth="1" min="7" max="26" width="8.71"/>
  </cols>
  <sheetData>
    <row r="1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4.25" customHeight="1">
      <c r="A3" s="4"/>
      <c r="B3" s="4"/>
      <c r="C3" s="5" t="s">
        <v>9</v>
      </c>
      <c r="D3" s="5" t="s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4"/>
      <c r="B4" s="4"/>
      <c r="C4" s="5" t="s">
        <v>11</v>
      </c>
      <c r="D4" s="5">
        <v>181.0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4"/>
      <c r="B5" s="4"/>
      <c r="C5" s="5" t="s">
        <v>25</v>
      </c>
      <c r="D5" s="5">
        <v>104.0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4"/>
      <c r="B6" s="4"/>
      <c r="C6" s="5" t="s">
        <v>36</v>
      </c>
      <c r="D6" s="5">
        <v>91.0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4"/>
      <c r="B7" s="4"/>
      <c r="C7" s="5" t="s">
        <v>37</v>
      </c>
      <c r="D7" s="5">
        <v>66.0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4"/>
      <c r="B8" s="4"/>
      <c r="C8" s="5" t="s">
        <v>14</v>
      </c>
      <c r="D8" s="5">
        <v>62.0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4"/>
      <c r="B9" s="4"/>
      <c r="C9" s="5" t="s">
        <v>18</v>
      </c>
      <c r="D9" s="5">
        <v>52.0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4"/>
      <c r="B10" s="4"/>
      <c r="C10" s="5" t="s">
        <v>38</v>
      </c>
      <c r="D10" s="5">
        <v>50.0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4"/>
      <c r="B11" s="4"/>
      <c r="C11" s="5" t="s">
        <v>16</v>
      </c>
      <c r="D11" s="5">
        <v>41.0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4"/>
      <c r="B12" s="4"/>
      <c r="C12" s="5" t="s">
        <v>19</v>
      </c>
      <c r="D12" s="5">
        <v>40.0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4"/>
      <c r="B13" s="4"/>
      <c r="C13" s="5" t="s">
        <v>39</v>
      </c>
      <c r="D13" s="5">
        <v>39.0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4"/>
      <c r="B14" s="4"/>
      <c r="C14" s="5" t="s">
        <v>26</v>
      </c>
      <c r="D14" s="5">
        <v>35.0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4"/>
      <c r="B15" s="4"/>
      <c r="C15" s="5" t="s">
        <v>15</v>
      </c>
      <c r="D15" s="5">
        <v>33.0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4"/>
      <c r="B16" s="4"/>
      <c r="C16" s="5" t="s">
        <v>22</v>
      </c>
      <c r="D16" s="5">
        <v>32.0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4"/>
      <c r="B17" s="4"/>
      <c r="C17" s="5" t="s">
        <v>40</v>
      </c>
      <c r="D17" s="5">
        <v>24.0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4"/>
      <c r="B18" s="4"/>
      <c r="C18" s="5" t="s">
        <v>34</v>
      </c>
      <c r="D18" s="5">
        <v>23.0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4"/>
      <c r="B19" s="4"/>
      <c r="C19" s="5" t="s">
        <v>41</v>
      </c>
      <c r="D19" s="5">
        <v>23.0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4"/>
      <c r="B20" s="4"/>
      <c r="C20" s="5" t="s">
        <v>42</v>
      </c>
      <c r="D20" s="5">
        <v>17.0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4"/>
      <c r="B21" s="4"/>
      <c r="C21" s="5" t="s">
        <v>43</v>
      </c>
      <c r="D21" s="5">
        <v>16.0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4"/>
      <c r="B22" s="4"/>
      <c r="C22" s="5" t="s">
        <v>24</v>
      </c>
      <c r="D22" s="5">
        <v>15.0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4"/>
      <c r="B23" s="4"/>
      <c r="C23" s="5" t="s">
        <v>44</v>
      </c>
      <c r="D23" s="5">
        <v>14.0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4"/>
      <c r="B24" s="4"/>
      <c r="C24" s="5" t="s">
        <v>31</v>
      </c>
      <c r="D24" s="5">
        <v>14.0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4"/>
      <c r="B25" s="4"/>
      <c r="C25" s="5" t="s">
        <v>21</v>
      </c>
      <c r="D25" s="5">
        <v>10.0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4"/>
      <c r="B26" s="4"/>
      <c r="C26" s="5" t="s">
        <v>23</v>
      </c>
      <c r="D26" s="5">
        <v>10.0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5" footer="0.0" header="0.0" left="0.7" right="0.7" top="0.75"/>
  <pageSetup paperSize="9" orientation="portrait"/>
  <headerFooter>
    <oddHeader>&amp;LUntitled report&amp;R&amp;D</oddHeader>
    <oddFooter>&amp;RPage &amp;P/</oddFooter>
  </headerFooter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22.0"/>
    <col customWidth="1" min="4" max="4" width="26.29"/>
    <col customWidth="1" min="5" max="26" width="8.71"/>
  </cols>
  <sheetData>
    <row r="1" ht="14.25" customHeight="1"/>
    <row r="2" ht="14.25" customHeight="1">
      <c r="B2" s="1" t="s">
        <v>45</v>
      </c>
      <c r="C2" s="1" t="s">
        <v>46</v>
      </c>
      <c r="D2" s="4" t="s">
        <v>47</v>
      </c>
    </row>
    <row r="3" ht="14.25" customHeight="1">
      <c r="B3" s="1" t="s">
        <v>3</v>
      </c>
      <c r="C3" s="1">
        <v>4.2</v>
      </c>
      <c r="D3" s="1">
        <v>8.4</v>
      </c>
    </row>
    <row r="4" ht="14.25" customHeight="1">
      <c r="B4" s="1" t="s">
        <v>4</v>
      </c>
      <c r="C4" s="1">
        <v>3.1</v>
      </c>
      <c r="D4" s="1">
        <v>6.2</v>
      </c>
    </row>
    <row r="5" ht="14.25" customHeight="1">
      <c r="B5" s="1" t="s">
        <v>5</v>
      </c>
      <c r="C5" s="1">
        <v>2.5</v>
      </c>
      <c r="D5" s="1">
        <v>7.4</v>
      </c>
    </row>
    <row r="6" ht="14.25" customHeight="1">
      <c r="B6" s="1" t="s">
        <v>6</v>
      </c>
      <c r="C6" s="1">
        <v>2.8</v>
      </c>
      <c r="D6" s="1">
        <v>9.6</v>
      </c>
    </row>
    <row r="7" ht="14.25" customHeight="1">
      <c r="B7" s="1" t="s">
        <v>48</v>
      </c>
      <c r="C7" s="1">
        <v>4.0</v>
      </c>
      <c r="D7" s="1">
        <v>6.3</v>
      </c>
    </row>
    <row r="8" ht="14.25" customHeight="1">
      <c r="B8" s="1" t="s">
        <v>8</v>
      </c>
      <c r="C8" s="1">
        <v>0.9</v>
      </c>
      <c r="D8" s="1">
        <v>4.6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8.71"/>
    <col customWidth="1" min="3" max="3" width="13.71"/>
    <col customWidth="1" min="4" max="7" width="6.71"/>
    <col customWidth="1" min="8" max="26" width="8.71"/>
  </cols>
  <sheetData>
    <row r="1" ht="14.25" customHeight="1"/>
    <row r="2" ht="14.25" customHeight="1">
      <c r="C2" s="6" t="s">
        <v>49</v>
      </c>
    </row>
    <row r="3" ht="14.25" customHeight="1">
      <c r="C3" s="3" t="s">
        <v>50</v>
      </c>
      <c r="D3" s="3" t="s">
        <v>51</v>
      </c>
      <c r="E3" s="3" t="s">
        <v>52</v>
      </c>
      <c r="F3" s="3" t="s">
        <v>53</v>
      </c>
      <c r="G3" s="3" t="s">
        <v>54</v>
      </c>
    </row>
    <row r="4" ht="14.25" customHeight="1">
      <c r="C4" s="3" t="s">
        <v>3</v>
      </c>
      <c r="D4" s="7">
        <v>0.0</v>
      </c>
      <c r="E4" s="7">
        <v>1.29166666666667</v>
      </c>
      <c r="F4" s="7">
        <v>5.26666666666667</v>
      </c>
      <c r="G4" s="7">
        <v>4.26666666666667</v>
      </c>
    </row>
    <row r="5" ht="14.25" customHeight="1">
      <c r="C5" s="3" t="s">
        <v>4</v>
      </c>
      <c r="D5" s="7">
        <v>0.25</v>
      </c>
      <c r="E5" s="7">
        <v>2.03333333333333</v>
      </c>
      <c r="F5" s="7">
        <v>3.4</v>
      </c>
      <c r="G5" s="7">
        <v>3.33333333333333</v>
      </c>
    </row>
    <row r="6" ht="14.25" customHeight="1">
      <c r="C6" s="3" t="s">
        <v>5</v>
      </c>
      <c r="D6" s="7">
        <v>0.216666666666667</v>
      </c>
      <c r="E6" s="7">
        <v>2.16666666666667</v>
      </c>
      <c r="F6" s="7">
        <v>1.88333333333333</v>
      </c>
      <c r="G6" s="7">
        <v>3.96666666666667</v>
      </c>
    </row>
    <row r="7" ht="14.25" customHeight="1">
      <c r="C7" s="3" t="s">
        <v>6</v>
      </c>
      <c r="D7" s="7">
        <v>0.916666666666667</v>
      </c>
      <c r="E7" s="7">
        <v>2.43333333333333</v>
      </c>
      <c r="F7" s="7">
        <v>2.51666666666667</v>
      </c>
      <c r="G7" s="7">
        <v>2.51666666666667</v>
      </c>
    </row>
    <row r="8" ht="14.25" customHeight="1">
      <c r="C8" s="3" t="s">
        <v>7</v>
      </c>
      <c r="D8" s="7">
        <v>0.0</v>
      </c>
      <c r="E8" s="7">
        <v>3.7</v>
      </c>
      <c r="F8" s="7">
        <v>3.88333333333333</v>
      </c>
      <c r="G8" s="7">
        <v>0.0</v>
      </c>
    </row>
    <row r="9" ht="14.25" customHeight="1">
      <c r="C9" s="3" t="s">
        <v>8</v>
      </c>
      <c r="D9" s="7">
        <v>1.2</v>
      </c>
      <c r="E9" s="7">
        <v>1.02</v>
      </c>
      <c r="F9" s="7">
        <v>2.0</v>
      </c>
      <c r="G9" s="8" t="s">
        <v>55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headerFooter>
    <oddHeader>&amp;LUntitled report&amp;R&amp;D</oddHeader>
    <oddFooter>&amp;RPage &amp;P/</oddFooter>
  </headerFooter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8.71"/>
    <col customWidth="1" min="3" max="3" width="3.14"/>
    <col customWidth="1" min="4" max="6" width="8.71"/>
    <col customWidth="1" min="7" max="7" width="0.86"/>
    <col customWidth="1" min="8" max="11" width="8.71"/>
    <col customWidth="1" min="12" max="12" width="2.43"/>
    <col customWidth="1" min="13" max="13" width="1.0"/>
    <col customWidth="1" min="14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>
      <c r="B26" s="9"/>
      <c r="C26" s="10"/>
      <c r="D26" s="10"/>
      <c r="E26" s="10"/>
      <c r="F26" s="11"/>
      <c r="H26" s="9"/>
      <c r="I26" s="10"/>
      <c r="J26" s="10"/>
      <c r="K26" s="10"/>
      <c r="L26" s="11"/>
      <c r="N26" s="9"/>
      <c r="O26" s="10"/>
      <c r="P26" s="10"/>
      <c r="Q26" s="10"/>
      <c r="R26" s="11"/>
    </row>
    <row r="27" ht="14.25" customHeight="1">
      <c r="B27" s="12"/>
      <c r="C27" s="13" t="s">
        <v>56</v>
      </c>
      <c r="D27" s="14" t="s">
        <v>57</v>
      </c>
      <c r="F27" s="15"/>
      <c r="H27" s="12"/>
      <c r="I27" s="13" t="s">
        <v>58</v>
      </c>
      <c r="J27" s="14" t="s">
        <v>59</v>
      </c>
      <c r="L27" s="15"/>
      <c r="N27" s="16" t="s">
        <v>60</v>
      </c>
      <c r="O27" s="14" t="s">
        <v>61</v>
      </c>
      <c r="R27" s="15"/>
    </row>
    <row r="28" ht="14.25" customHeight="1">
      <c r="B28" s="17"/>
      <c r="C28" s="18"/>
      <c r="D28" s="18"/>
      <c r="E28" s="18"/>
      <c r="F28" s="19"/>
      <c r="H28" s="17"/>
      <c r="I28" s="18"/>
      <c r="J28" s="18"/>
      <c r="K28" s="18"/>
      <c r="L28" s="19"/>
      <c r="N28" s="17"/>
      <c r="O28" s="18"/>
      <c r="P28" s="18"/>
      <c r="Q28" s="18"/>
      <c r="R28" s="19"/>
    </row>
    <row r="29" ht="14.25" customHeight="1">
      <c r="B29" s="20">
        <v>0.88</v>
      </c>
      <c r="C29" s="21"/>
      <c r="D29" s="21"/>
      <c r="E29" s="21"/>
      <c r="F29" s="22"/>
      <c r="H29" s="23">
        <v>0.104</v>
      </c>
      <c r="I29" s="21"/>
      <c r="J29" s="21"/>
      <c r="K29" s="21"/>
      <c r="L29" s="22"/>
      <c r="N29" s="23" t="str">
        <f>R35/R36</f>
        <v>#DIV/0!</v>
      </c>
      <c r="O29" s="21"/>
      <c r="P29" s="21"/>
      <c r="Q29" s="21"/>
      <c r="R29" s="22"/>
    </row>
    <row r="30" ht="14.25" customHeight="1">
      <c r="B30" s="24"/>
      <c r="F30" s="15"/>
      <c r="H30" s="24"/>
      <c r="L30" s="15"/>
      <c r="N30" s="24"/>
      <c r="R30" s="15"/>
    </row>
    <row r="31" ht="14.25" customHeight="1">
      <c r="B31" s="24"/>
      <c r="F31" s="15"/>
      <c r="H31" s="24"/>
      <c r="L31" s="15"/>
      <c r="N31" s="24"/>
      <c r="R31" s="15"/>
    </row>
    <row r="32" ht="14.25" customHeight="1">
      <c r="B32" s="24"/>
      <c r="F32" s="15"/>
      <c r="H32" s="24"/>
      <c r="L32" s="15"/>
      <c r="N32" s="24"/>
      <c r="R32" s="15"/>
    </row>
    <row r="33" ht="14.25" customHeight="1">
      <c r="B33" s="25"/>
      <c r="C33" s="26"/>
      <c r="D33" s="26"/>
      <c r="E33" s="26"/>
      <c r="F33" s="27"/>
      <c r="H33" s="25"/>
      <c r="I33" s="26"/>
      <c r="J33" s="26"/>
      <c r="K33" s="26"/>
      <c r="L33" s="27"/>
      <c r="N33" s="25"/>
      <c r="O33" s="26"/>
      <c r="P33" s="26"/>
      <c r="Q33" s="26"/>
      <c r="R33" s="27"/>
    </row>
    <row r="34" ht="14.25" customHeight="1"/>
    <row r="35" ht="14.25" customHeight="1">
      <c r="P35" s="28" t="s">
        <v>62</v>
      </c>
      <c r="Q35" s="29"/>
      <c r="R35" s="30">
        <v>750.0</v>
      </c>
    </row>
    <row r="36" ht="14.25" customHeight="1">
      <c r="H36" s="28" t="s">
        <v>62</v>
      </c>
      <c r="I36" s="29"/>
      <c r="J36" s="30">
        <v>750.0</v>
      </c>
      <c r="P36" s="28" t="s">
        <v>63</v>
      </c>
      <c r="Q36" s="29"/>
      <c r="R36" s="30"/>
    </row>
    <row r="37" ht="14.25" customHeight="1">
      <c r="H37" s="28" t="s">
        <v>64</v>
      </c>
      <c r="I37" s="29"/>
      <c r="J37" s="30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">
    <mergeCell ref="P35:Q35"/>
    <mergeCell ref="P36:Q36"/>
    <mergeCell ref="D27:F27"/>
    <mergeCell ref="J27:L27"/>
    <mergeCell ref="O27:R27"/>
    <mergeCell ref="B29:F33"/>
    <mergeCell ref="H29:L33"/>
    <mergeCell ref="N29:R33"/>
    <mergeCell ref="H36:I36"/>
    <mergeCell ref="H37:I37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>
      <c r="C5" s="1" t="s">
        <v>65</v>
      </c>
      <c r="D5" s="1" t="s">
        <v>66</v>
      </c>
    </row>
    <row r="6" ht="14.25" customHeight="1">
      <c r="B6" s="1" t="s">
        <v>3</v>
      </c>
      <c r="C6" s="1">
        <v>6348.0</v>
      </c>
      <c r="D6" s="1">
        <v>6345.0</v>
      </c>
    </row>
    <row r="7" ht="14.25" customHeight="1">
      <c r="B7" s="1" t="s">
        <v>4</v>
      </c>
      <c r="C7" s="1">
        <v>5308.0</v>
      </c>
      <c r="D7" s="1">
        <v>5408.0</v>
      </c>
    </row>
    <row r="8" ht="14.25" customHeight="1">
      <c r="B8" s="1" t="s">
        <v>5</v>
      </c>
      <c r="C8" s="1">
        <v>5662.0</v>
      </c>
      <c r="D8" s="1">
        <v>5491.0</v>
      </c>
    </row>
    <row r="9" ht="14.25" customHeight="1">
      <c r="B9" s="1" t="s">
        <v>6</v>
      </c>
      <c r="C9" s="1">
        <v>6397.0</v>
      </c>
      <c r="D9" s="1">
        <v>6299.0</v>
      </c>
    </row>
    <row r="10" ht="14.25" customHeight="1">
      <c r="B10" s="1" t="s">
        <v>7</v>
      </c>
      <c r="C10" s="1">
        <v>7183.0</v>
      </c>
      <c r="D10" s="1">
        <v>7180.0</v>
      </c>
    </row>
    <row r="11" ht="14.25" customHeight="1">
      <c r="B11" s="1" t="s">
        <v>8</v>
      </c>
      <c r="C11" s="1">
        <v>6075.0</v>
      </c>
      <c r="D11" s="1">
        <v>6056.0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6.14"/>
    <col customWidth="1" min="3" max="3" width="19.71"/>
    <col customWidth="1" min="4" max="26" width="8.71"/>
  </cols>
  <sheetData>
    <row r="1" ht="14.25" customHeight="1">
      <c r="A1" s="31" t="s">
        <v>67</v>
      </c>
      <c r="B1" s="32" t="s">
        <v>68</v>
      </c>
      <c r="C1" s="32" t="s">
        <v>69</v>
      </c>
    </row>
    <row r="2" ht="14.25" customHeight="1">
      <c r="A2" s="33" t="s">
        <v>3</v>
      </c>
      <c r="B2" s="34">
        <v>4.20833333333333</v>
      </c>
      <c r="C2" s="34">
        <v>8.4</v>
      </c>
    </row>
    <row r="3" ht="14.25" customHeight="1">
      <c r="A3" s="33" t="s">
        <v>4</v>
      </c>
      <c r="B3" s="35">
        <v>3.125</v>
      </c>
      <c r="C3" s="35">
        <v>6.225</v>
      </c>
    </row>
    <row r="4" ht="14.25" customHeight="1">
      <c r="A4" s="33" t="s">
        <v>5</v>
      </c>
      <c r="B4" s="34">
        <v>2.5</v>
      </c>
      <c r="C4" s="34">
        <v>7.4</v>
      </c>
    </row>
    <row r="5" ht="14.25" customHeight="1">
      <c r="A5" s="33" t="s">
        <v>6</v>
      </c>
      <c r="B5" s="35">
        <v>2.81666666666667</v>
      </c>
      <c r="C5" s="35">
        <v>9.56666666666667</v>
      </c>
    </row>
    <row r="6" ht="14.25" customHeight="1">
      <c r="A6" s="33" t="s">
        <v>7</v>
      </c>
      <c r="B6" s="34">
        <v>4.0</v>
      </c>
      <c r="C6" s="34">
        <v>6.3</v>
      </c>
    </row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headerFooter>
    <oddHeader>&amp;LUntitled report&amp;R&amp;D</oddHeader>
    <oddFooter>&amp;RPage &amp;P/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3" width="8.71"/>
    <col customWidth="1" min="4" max="4" width="13.43"/>
    <col customWidth="1" min="5" max="26" width="8.71"/>
  </cols>
  <sheetData>
    <row r="1" ht="14.25" customHeight="1"/>
    <row r="2" ht="14.25" customHeight="1"/>
    <row r="3" ht="14.25" customHeight="1">
      <c r="C3" s="1" t="s">
        <v>70</v>
      </c>
      <c r="D3" s="1" t="s">
        <v>71</v>
      </c>
      <c r="E3" s="1" t="s">
        <v>72</v>
      </c>
      <c r="F3" s="1" t="s">
        <v>73</v>
      </c>
    </row>
    <row r="4" ht="14.25" customHeight="1">
      <c r="B4" s="1" t="s">
        <v>3</v>
      </c>
      <c r="C4" s="36">
        <v>0.97</v>
      </c>
      <c r="D4" s="37">
        <v>0.151</v>
      </c>
      <c r="E4" s="1">
        <v>19.0</v>
      </c>
      <c r="F4" s="1">
        <v>669.0</v>
      </c>
    </row>
    <row r="5" ht="14.25" customHeight="1">
      <c r="B5" s="1" t="s">
        <v>4</v>
      </c>
      <c r="C5" s="36">
        <v>0.96</v>
      </c>
      <c r="D5" s="37">
        <v>0.135</v>
      </c>
      <c r="E5" s="1">
        <v>22.0</v>
      </c>
      <c r="F5" s="1">
        <v>541.0</v>
      </c>
    </row>
    <row r="6" ht="14.25" customHeight="1">
      <c r="B6" s="1" t="s">
        <v>5</v>
      </c>
      <c r="C6" s="36">
        <v>0.92</v>
      </c>
      <c r="D6" s="37">
        <v>0.11</v>
      </c>
      <c r="E6" s="1">
        <v>33.0</v>
      </c>
      <c r="F6" s="1">
        <v>372.0</v>
      </c>
    </row>
    <row r="7" ht="14.25" customHeight="1">
      <c r="B7" s="1" t="s">
        <v>6</v>
      </c>
      <c r="C7" s="36">
        <v>0.88</v>
      </c>
      <c r="D7" s="37">
        <v>0.082</v>
      </c>
      <c r="E7" s="1">
        <v>41.0</v>
      </c>
      <c r="F7" s="1">
        <v>308.0</v>
      </c>
    </row>
    <row r="8" ht="14.25" customHeight="1">
      <c r="B8" s="1" t="s">
        <v>7</v>
      </c>
      <c r="C8" s="36">
        <v>0.9</v>
      </c>
      <c r="D8" s="37">
        <v>0.087</v>
      </c>
      <c r="E8" s="1">
        <v>30.0</v>
      </c>
      <c r="F8" s="1">
        <v>283.0</v>
      </c>
    </row>
    <row r="9" ht="14.25" customHeight="1">
      <c r="B9" s="1" t="s">
        <v>8</v>
      </c>
      <c r="C9" s="36">
        <v>0.95</v>
      </c>
      <c r="D9" s="37">
        <v>0.154</v>
      </c>
      <c r="E9" s="1">
        <v>24.0</v>
      </c>
      <c r="F9" s="1">
        <v>424.0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2020-04-07T22:12:58Z</dcterms:created>
  <dc:creator>Jonathan Scott</dc:creator>
</cp:coreProperties>
</file>